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ale Files (Master Files) Dec 2019\Maintenance and Reliability Excellence Main\RCM PMO\"/>
    </mc:Choice>
  </mc:AlternateContent>
  <bookViews>
    <workbookView xWindow="-120" yWindow="-120" windowWidth="25440" windowHeight="15390" tabRatio="905" activeTab="6"/>
  </bookViews>
  <sheets>
    <sheet name="Cost Data" sheetId="13" r:id="rId1"/>
    <sheet name="PM Worksheet" sheetId="44" r:id="rId2"/>
    <sheet name="Functional Failures" sheetId="20" r:id="rId3"/>
    <sheet name="Functional Failures Chart" sheetId="34" r:id="rId4"/>
    <sheet name="Equipment Failures C&amp;E" sheetId="19" r:id="rId5"/>
    <sheet name="Equipment Failure C&amp;E Chart" sheetId="35" r:id="rId6"/>
    <sheet name="PMO Worksheet" sheetId="24" r:id="rId7"/>
    <sheet name="Risk Exposure" sheetId="52" r:id="rId8"/>
    <sheet name="Pie Chart Data" sheetId="11" state="hidden" r:id="rId9"/>
    <sheet name="Task Type Pie Chart 2" sheetId="30" state="hidden" r:id="rId10"/>
    <sheet name="Craft Chart" sheetId="38" state="hidden" r:id="rId11"/>
    <sheet name="PM Freq Chart" sheetId="39" state="hidden" r:id="rId12"/>
    <sheet name="Bearings" sheetId="16" state="hidden" r:id="rId13"/>
  </sheets>
  <definedNames>
    <definedName name="_xlnm.Print_Area" localSheetId="2">'Functional Failures'!$B$1:$D$79</definedName>
    <definedName name="_xlnm.Print_Area" localSheetId="6">'PMO Worksheet'!$A$1:$A$4</definedName>
    <definedName name="_xlnm.Print_Titles" localSheetId="2">'Functional Failures'!#REF!</definedName>
    <definedName name="_xlnm.Print_Titles" localSheetId="6">'PMO Worksheet'!$1:$3</definedName>
    <definedName name="Type_of_Maintenance">'PMO Worksheet'!#REF!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3" l="1"/>
  <c r="T22" i="24" l="1"/>
  <c r="T21" i="24"/>
  <c r="U22" i="24"/>
  <c r="V22" i="24"/>
  <c r="U21" i="24"/>
  <c r="V21" i="24"/>
  <c r="G22" i="24"/>
  <c r="G21" i="24"/>
  <c r="V18" i="24"/>
  <c r="U18" i="24"/>
  <c r="T18" i="24"/>
  <c r="G18" i="24"/>
  <c r="G7" i="24" l="1"/>
  <c r="G8" i="24"/>
  <c r="L81" i="24" l="1"/>
  <c r="L80" i="24"/>
  <c r="L79" i="24"/>
  <c r="L78" i="24"/>
  <c r="L77" i="24"/>
  <c r="L76" i="24"/>
  <c r="L75" i="24"/>
  <c r="L74" i="24"/>
  <c r="L73" i="24"/>
  <c r="P86" i="24"/>
  <c r="P73" i="24" l="1"/>
  <c r="P85" i="24"/>
  <c r="O61" i="19"/>
  <c r="N61" i="19"/>
  <c r="M61" i="19"/>
  <c r="L61" i="19"/>
  <c r="K61" i="19"/>
  <c r="J61" i="19"/>
  <c r="I61" i="19"/>
  <c r="H61" i="19"/>
  <c r="G61" i="19"/>
  <c r="F61" i="19"/>
  <c r="E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 l="1"/>
  <c r="G70" i="24" l="1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0" i="24"/>
  <c r="G19" i="24"/>
  <c r="G17" i="24"/>
  <c r="G16" i="24"/>
  <c r="G15" i="24"/>
  <c r="G14" i="24"/>
  <c r="G13" i="24"/>
  <c r="G12" i="24"/>
  <c r="G11" i="24"/>
  <c r="G10" i="24"/>
  <c r="G9" i="24"/>
  <c r="G6" i="24"/>
  <c r="G5" i="24"/>
  <c r="X83" i="24" l="1"/>
  <c r="X82" i="24"/>
  <c r="X81" i="24"/>
  <c r="X80" i="24"/>
  <c r="X79" i="24"/>
  <c r="X78" i="24"/>
  <c r="X77" i="24"/>
  <c r="X76" i="24"/>
  <c r="X75" i="24"/>
  <c r="X74" i="24"/>
  <c r="X73" i="24"/>
  <c r="X72" i="24"/>
  <c r="A5" i="24" l="1"/>
  <c r="A6" i="24" s="1"/>
  <c r="A7" i="24" s="1"/>
  <c r="A8" i="24" s="1"/>
  <c r="A9" i="24" s="1"/>
  <c r="V53" i="24"/>
  <c r="U53" i="24"/>
  <c r="T53" i="24"/>
  <c r="A10" i="24" l="1"/>
  <c r="A11" i="24" s="1"/>
  <c r="A12" i="24" s="1"/>
  <c r="A13" i="24" s="1"/>
  <c r="A14" i="24" s="1"/>
  <c r="AP53" i="24"/>
  <c r="AO53" i="24"/>
  <c r="AL53" i="24"/>
  <c r="AM53" i="24" s="1"/>
  <c r="AK53" i="24"/>
  <c r="AN53" i="24" s="1"/>
  <c r="AH53" i="24"/>
  <c r="AG53" i="24"/>
  <c r="AF53" i="24"/>
  <c r="AE53" i="24"/>
  <c r="AP52" i="24"/>
  <c r="AO52" i="24"/>
  <c r="AL52" i="24"/>
  <c r="AM52" i="24" s="1"/>
  <c r="AH52" i="24"/>
  <c r="AG52" i="24"/>
  <c r="AP51" i="24"/>
  <c r="AO51" i="24"/>
  <c r="AL51" i="24"/>
  <c r="AM51" i="24" s="1"/>
  <c r="AH51" i="24"/>
  <c r="AG51" i="24"/>
  <c r="AP50" i="24"/>
  <c r="AO50" i="24"/>
  <c r="AN50" i="24"/>
  <c r="AM50" i="24"/>
  <c r="AL50" i="24"/>
  <c r="AK50" i="24"/>
  <c r="AH50" i="24"/>
  <c r="AG50" i="24"/>
  <c r="AF50" i="24"/>
  <c r="AE50" i="24"/>
  <c r="AP49" i="24"/>
  <c r="AO49" i="24"/>
  <c r="AK49" i="24"/>
  <c r="AN49" i="24" s="1"/>
  <c r="AH49" i="24"/>
  <c r="AG49" i="24"/>
  <c r="AP48" i="24"/>
  <c r="AO48" i="24"/>
  <c r="AK48" i="24"/>
  <c r="AN48" i="24" s="1"/>
  <c r="AH48" i="24"/>
  <c r="AG48" i="24"/>
  <c r="AP47" i="24"/>
  <c r="AO47" i="24"/>
  <c r="AL47" i="24"/>
  <c r="AM47" i="24" s="1"/>
  <c r="AH47" i="24"/>
  <c r="AG47" i="24"/>
  <c r="AP46" i="24"/>
  <c r="AO46" i="24"/>
  <c r="AN46" i="24"/>
  <c r="AM46" i="24"/>
  <c r="AL46" i="24"/>
  <c r="AK46" i="24"/>
  <c r="AH46" i="24"/>
  <c r="AG46" i="24"/>
  <c r="AF46" i="24"/>
  <c r="AE46" i="24"/>
  <c r="AP45" i="24"/>
  <c r="AO45" i="24"/>
  <c r="AN45" i="24"/>
  <c r="AM45" i="24"/>
  <c r="AL45" i="24"/>
  <c r="AK45" i="24"/>
  <c r="AH45" i="24"/>
  <c r="AG45" i="24"/>
  <c r="AF45" i="24"/>
  <c r="AE45" i="24"/>
  <c r="AP44" i="24"/>
  <c r="AO44" i="24"/>
  <c r="AN44" i="24"/>
  <c r="AM44" i="24"/>
  <c r="AL44" i="24"/>
  <c r="AK44" i="24"/>
  <c r="AH44" i="24"/>
  <c r="AG44" i="24"/>
  <c r="AF44" i="24"/>
  <c r="AE44" i="24"/>
  <c r="AP43" i="24"/>
  <c r="AO43" i="24"/>
  <c r="AL43" i="24"/>
  <c r="AM43" i="24" s="1"/>
  <c r="AH43" i="24"/>
  <c r="AG43" i="24"/>
  <c r="AP42" i="24"/>
  <c r="AO42" i="24"/>
  <c r="AL42" i="24"/>
  <c r="AM42" i="24" s="1"/>
  <c r="AH42" i="24"/>
  <c r="AG42" i="24"/>
  <c r="AP41" i="24"/>
  <c r="AO41" i="24"/>
  <c r="AN41" i="24"/>
  <c r="AM41" i="24"/>
  <c r="AL41" i="24"/>
  <c r="AK41" i="24"/>
  <c r="AH41" i="24"/>
  <c r="AG41" i="24"/>
  <c r="AF41" i="24"/>
  <c r="AE41" i="24"/>
  <c r="AP40" i="24"/>
  <c r="AO40" i="24"/>
  <c r="AL40" i="24"/>
  <c r="AM40" i="24" s="1"/>
  <c r="AH40" i="24"/>
  <c r="AG40" i="24"/>
  <c r="AP39" i="24"/>
  <c r="AO39" i="24"/>
  <c r="AN39" i="24"/>
  <c r="AM39" i="24"/>
  <c r="AL39" i="24"/>
  <c r="AK39" i="24"/>
  <c r="AH39" i="24"/>
  <c r="AG39" i="24"/>
  <c r="AF39" i="24"/>
  <c r="AE39" i="24"/>
  <c r="AP38" i="24"/>
  <c r="AO38" i="24"/>
  <c r="AK38" i="24"/>
  <c r="AN38" i="24" s="1"/>
  <c r="AH38" i="24"/>
  <c r="AG38" i="24"/>
  <c r="AP37" i="24"/>
  <c r="AO37" i="24"/>
  <c r="AL37" i="24"/>
  <c r="AM37" i="24" s="1"/>
  <c r="AH37" i="24"/>
  <c r="AG37" i="24"/>
  <c r="AP36" i="24"/>
  <c r="AO36" i="24"/>
  <c r="AL36" i="24"/>
  <c r="AM36" i="24" s="1"/>
  <c r="AH36" i="24"/>
  <c r="AG36" i="24"/>
  <c r="AP35" i="24"/>
  <c r="AO35" i="24"/>
  <c r="AK35" i="24"/>
  <c r="AN35" i="24" s="1"/>
  <c r="AH35" i="24"/>
  <c r="AG35" i="24"/>
  <c r="AP34" i="24"/>
  <c r="AO34" i="24"/>
  <c r="AK34" i="24"/>
  <c r="AN34" i="24" s="1"/>
  <c r="AH34" i="24"/>
  <c r="AG34" i="24"/>
  <c r="AP33" i="24"/>
  <c r="AO33" i="24"/>
  <c r="AK33" i="24"/>
  <c r="AN33" i="24" s="1"/>
  <c r="AH33" i="24"/>
  <c r="AG33" i="24"/>
  <c r="AP32" i="24"/>
  <c r="AO32" i="24"/>
  <c r="AN32" i="24"/>
  <c r="AM32" i="24"/>
  <c r="AL32" i="24"/>
  <c r="AK32" i="24"/>
  <c r="AH32" i="24"/>
  <c r="AG32" i="24"/>
  <c r="AF32" i="24"/>
  <c r="AE32" i="24"/>
  <c r="AP31" i="24"/>
  <c r="AO31" i="24"/>
  <c r="AL31" i="24"/>
  <c r="AM31" i="24" s="1"/>
  <c r="AH31" i="24"/>
  <c r="AG31" i="24"/>
  <c r="AP30" i="24"/>
  <c r="AO30" i="24"/>
  <c r="AL30" i="24"/>
  <c r="AM30" i="24" s="1"/>
  <c r="AH30" i="24"/>
  <c r="AG30" i="24"/>
  <c r="AP29" i="24"/>
  <c r="AO29" i="24"/>
  <c r="AL29" i="24"/>
  <c r="AM29" i="24" s="1"/>
  <c r="AH29" i="24"/>
  <c r="AG29" i="24"/>
  <c r="AP28" i="24"/>
  <c r="AO28" i="24"/>
  <c r="AL28" i="24"/>
  <c r="AM28" i="24" s="1"/>
  <c r="AH28" i="24"/>
  <c r="AG28" i="24"/>
  <c r="AP27" i="24"/>
  <c r="AO27" i="24"/>
  <c r="AL27" i="24"/>
  <c r="AM27" i="24" s="1"/>
  <c r="AH27" i="24"/>
  <c r="AG27" i="24"/>
  <c r="AP26" i="24"/>
  <c r="AO26" i="24"/>
  <c r="AL26" i="24"/>
  <c r="AM26" i="24" s="1"/>
  <c r="AH26" i="24"/>
  <c r="AG26" i="24"/>
  <c r="AL25" i="24"/>
  <c r="AM25" i="24" s="1"/>
  <c r="AP19" i="24"/>
  <c r="AO19" i="24"/>
  <c r="AL19" i="24"/>
  <c r="AM19" i="24" s="1"/>
  <c r="AH19" i="24"/>
  <c r="AG19" i="24"/>
  <c r="AL17" i="24"/>
  <c r="AM17" i="24" s="1"/>
  <c r="AP16" i="24"/>
  <c r="AO16" i="24"/>
  <c r="AL16" i="24"/>
  <c r="AM16" i="24" s="1"/>
  <c r="AH16" i="24"/>
  <c r="AG16" i="24"/>
  <c r="AP15" i="24"/>
  <c r="AO15" i="24"/>
  <c r="AL15" i="24"/>
  <c r="AM15" i="24" s="1"/>
  <c r="AH15" i="24"/>
  <c r="AG15" i="24"/>
  <c r="AP14" i="24"/>
  <c r="AO14" i="24"/>
  <c r="AL14" i="24"/>
  <c r="AM14" i="24" s="1"/>
  <c r="AH14" i="24"/>
  <c r="AG14" i="24"/>
  <c r="AP13" i="24"/>
  <c r="AO13" i="24"/>
  <c r="AL13" i="24"/>
  <c r="AM13" i="24" s="1"/>
  <c r="AH13" i="24"/>
  <c r="AG13" i="24"/>
  <c r="AL12" i="24"/>
  <c r="AM12" i="24" s="1"/>
  <c r="AP11" i="24"/>
  <c r="AO11" i="24"/>
  <c r="AL11" i="24"/>
  <c r="AM11" i="24" s="1"/>
  <c r="AH11" i="24"/>
  <c r="AG11" i="24"/>
  <c r="AP10" i="24"/>
  <c r="AO10" i="24"/>
  <c r="AL10" i="24"/>
  <c r="AM10" i="24" s="1"/>
  <c r="AH10" i="24"/>
  <c r="AG10" i="24"/>
  <c r="AP9" i="24"/>
  <c r="AO9" i="24"/>
  <c r="AL9" i="24"/>
  <c r="AM9" i="24" s="1"/>
  <c r="AH9" i="24"/>
  <c r="AG9" i="24"/>
  <c r="AL8" i="24"/>
  <c r="AM8" i="24" s="1"/>
  <c r="AL6" i="24"/>
  <c r="AM6" i="24" s="1"/>
  <c r="AL5" i="24"/>
  <c r="AM5" i="24" s="1"/>
  <c r="V27" i="24"/>
  <c r="AE27" i="24" s="1"/>
  <c r="U27" i="24"/>
  <c r="AF27" i="24" s="1"/>
  <c r="T27" i="24"/>
  <c r="V6" i="24"/>
  <c r="AE6" i="24" s="1"/>
  <c r="U6" i="24"/>
  <c r="AF6" i="24" s="1"/>
  <c r="T6" i="24"/>
  <c r="AK6" i="24" s="1"/>
  <c r="AN6" i="24" s="1"/>
  <c r="V5" i="24"/>
  <c r="AE5" i="24" s="1"/>
  <c r="U5" i="24"/>
  <c r="AF5" i="24" s="1"/>
  <c r="T5" i="24"/>
  <c r="AK5" i="24" s="1"/>
  <c r="AN5" i="24" s="1"/>
  <c r="AO25" i="24" l="1"/>
  <c r="AO8" i="24"/>
  <c r="AO17" i="24"/>
  <c r="A15" i="24"/>
  <c r="A16" i="24" s="1"/>
  <c r="A17" i="24" s="1"/>
  <c r="A19" i="24" s="1"/>
  <c r="A20" i="24" s="1"/>
  <c r="AO12" i="24"/>
  <c r="AG6" i="24"/>
  <c r="AH6" i="24"/>
  <c r="AP6" i="24"/>
  <c r="AO6" i="24"/>
  <c r="AH5" i="24"/>
  <c r="AO5" i="24"/>
  <c r="AG5" i="24"/>
  <c r="AP5" i="24"/>
  <c r="AK27" i="24"/>
  <c r="AN27" i="24" s="1"/>
  <c r="AP70" i="24"/>
  <c r="AO70" i="24"/>
  <c r="AN70" i="24"/>
  <c r="AM70" i="24"/>
  <c r="AL70" i="24"/>
  <c r="AK70" i="24"/>
  <c r="AH70" i="24"/>
  <c r="AG70" i="24"/>
  <c r="AF70" i="24"/>
  <c r="AE70" i="24"/>
  <c r="AP69" i="24"/>
  <c r="AO69" i="24"/>
  <c r="AN69" i="24"/>
  <c r="AM69" i="24"/>
  <c r="AL69" i="24"/>
  <c r="AK69" i="24"/>
  <c r="AH69" i="24"/>
  <c r="AG69" i="24"/>
  <c r="AF69" i="24"/>
  <c r="AE69" i="24"/>
  <c r="AP68" i="24"/>
  <c r="AO68" i="24"/>
  <c r="AN68" i="24"/>
  <c r="AM68" i="24"/>
  <c r="AL68" i="24"/>
  <c r="AK68" i="24"/>
  <c r="AH68" i="24"/>
  <c r="AG68" i="24"/>
  <c r="AF68" i="24"/>
  <c r="AE68" i="24"/>
  <c r="AP67" i="24"/>
  <c r="AO67" i="24"/>
  <c r="AN67" i="24"/>
  <c r="AM67" i="24"/>
  <c r="AL67" i="24"/>
  <c r="AK67" i="24"/>
  <c r="AH67" i="24"/>
  <c r="AG67" i="24"/>
  <c r="AF67" i="24"/>
  <c r="AE67" i="24"/>
  <c r="AP66" i="24"/>
  <c r="AO66" i="24"/>
  <c r="AN66" i="24"/>
  <c r="AM66" i="24"/>
  <c r="AL66" i="24"/>
  <c r="AK66" i="24"/>
  <c r="AH66" i="24"/>
  <c r="AG66" i="24"/>
  <c r="AF66" i="24"/>
  <c r="AE66" i="24"/>
  <c r="AP65" i="24"/>
  <c r="AO65" i="24"/>
  <c r="AN65" i="24"/>
  <c r="AM65" i="24"/>
  <c r="AL65" i="24"/>
  <c r="AK65" i="24"/>
  <c r="AH65" i="24"/>
  <c r="AG65" i="24"/>
  <c r="AF65" i="24"/>
  <c r="AE65" i="24"/>
  <c r="AP64" i="24"/>
  <c r="AO64" i="24"/>
  <c r="AN64" i="24"/>
  <c r="AM64" i="24"/>
  <c r="AL64" i="24"/>
  <c r="AK64" i="24"/>
  <c r="AH64" i="24"/>
  <c r="AG64" i="24"/>
  <c r="AF64" i="24"/>
  <c r="AE64" i="24"/>
  <c r="AP63" i="24"/>
  <c r="AO63" i="24"/>
  <c r="AN63" i="24"/>
  <c r="AM63" i="24"/>
  <c r="AL63" i="24"/>
  <c r="AK63" i="24"/>
  <c r="AH63" i="24"/>
  <c r="AG63" i="24"/>
  <c r="AF63" i="24"/>
  <c r="AE63" i="24"/>
  <c r="AP62" i="24"/>
  <c r="AO62" i="24"/>
  <c r="AN62" i="24"/>
  <c r="AM62" i="24"/>
  <c r="AL62" i="24"/>
  <c r="AK62" i="24"/>
  <c r="AH62" i="24"/>
  <c r="AG62" i="24"/>
  <c r="AF62" i="24"/>
  <c r="AE62" i="24"/>
  <c r="AP61" i="24"/>
  <c r="AO61" i="24"/>
  <c r="AN61" i="24"/>
  <c r="AM61" i="24"/>
  <c r="AL61" i="24"/>
  <c r="AK61" i="24"/>
  <c r="AH61" i="24"/>
  <c r="AG61" i="24"/>
  <c r="AF61" i="24"/>
  <c r="AE61" i="24"/>
  <c r="AP60" i="24"/>
  <c r="AO60" i="24"/>
  <c r="AN60" i="24"/>
  <c r="AM60" i="24"/>
  <c r="AL60" i="24"/>
  <c r="AK60" i="24"/>
  <c r="AH60" i="24"/>
  <c r="AG60" i="24"/>
  <c r="AF60" i="24"/>
  <c r="AE60" i="24"/>
  <c r="AP59" i="24"/>
  <c r="AO59" i="24"/>
  <c r="AN59" i="24"/>
  <c r="AM59" i="24"/>
  <c r="AL59" i="24"/>
  <c r="AK59" i="24"/>
  <c r="AH59" i="24"/>
  <c r="AG59" i="24"/>
  <c r="AF59" i="24"/>
  <c r="AE59" i="24"/>
  <c r="AP58" i="24"/>
  <c r="AO58" i="24"/>
  <c r="AN58" i="24"/>
  <c r="AM58" i="24"/>
  <c r="AL58" i="24"/>
  <c r="AK58" i="24"/>
  <c r="AH58" i="24"/>
  <c r="AG58" i="24"/>
  <c r="AF58" i="24"/>
  <c r="AE58" i="24"/>
  <c r="AP57" i="24"/>
  <c r="AO57" i="24"/>
  <c r="AN57" i="24"/>
  <c r="AM57" i="24"/>
  <c r="AL57" i="24"/>
  <c r="AK57" i="24"/>
  <c r="AH57" i="24"/>
  <c r="AG57" i="24"/>
  <c r="AF57" i="24"/>
  <c r="AE57" i="24"/>
  <c r="AP56" i="24"/>
  <c r="AO56" i="24"/>
  <c r="AN56" i="24"/>
  <c r="AM56" i="24"/>
  <c r="AL56" i="24"/>
  <c r="AK56" i="24"/>
  <c r="AH56" i="24"/>
  <c r="AG56" i="24"/>
  <c r="AF56" i="24"/>
  <c r="AE56" i="24"/>
  <c r="AP55" i="24"/>
  <c r="AO55" i="24"/>
  <c r="AN55" i="24"/>
  <c r="AM55" i="24"/>
  <c r="AL55" i="24"/>
  <c r="AK55" i="24"/>
  <c r="AH55" i="24"/>
  <c r="AG55" i="24"/>
  <c r="AF55" i="24"/>
  <c r="AE55" i="24"/>
  <c r="AP54" i="24"/>
  <c r="AO54" i="24"/>
  <c r="AK54" i="24"/>
  <c r="AN54" i="24" s="1"/>
  <c r="AH54" i="24"/>
  <c r="AG54" i="24"/>
  <c r="V69" i="24"/>
  <c r="U69" i="24"/>
  <c r="T69" i="24"/>
  <c r="V68" i="24"/>
  <c r="U68" i="24"/>
  <c r="T68" i="24"/>
  <c r="V67" i="24"/>
  <c r="U67" i="24"/>
  <c r="T67" i="24"/>
  <c r="V66" i="24"/>
  <c r="U66" i="24"/>
  <c r="T66" i="24"/>
  <c r="V65" i="24"/>
  <c r="U65" i="24"/>
  <c r="T65" i="24"/>
  <c r="V64" i="24"/>
  <c r="U64" i="24"/>
  <c r="T64" i="24"/>
  <c r="V63" i="24"/>
  <c r="U63" i="24"/>
  <c r="T63" i="24"/>
  <c r="V62" i="24"/>
  <c r="U62" i="24"/>
  <c r="T62" i="24"/>
  <c r="V61" i="24"/>
  <c r="U61" i="24"/>
  <c r="T61" i="24"/>
  <c r="V60" i="24"/>
  <c r="U60" i="24"/>
  <c r="T60" i="24"/>
  <c r="V59" i="24"/>
  <c r="U59" i="24"/>
  <c r="T59" i="24"/>
  <c r="V58" i="24"/>
  <c r="U58" i="24"/>
  <c r="T58" i="24"/>
  <c r="V57" i="24"/>
  <c r="U57" i="24"/>
  <c r="T57" i="24"/>
  <c r="V56" i="24"/>
  <c r="U56" i="24"/>
  <c r="T56" i="24"/>
  <c r="V55" i="24"/>
  <c r="U55" i="24"/>
  <c r="T55" i="24"/>
  <c r="V54" i="24"/>
  <c r="AE54" i="24" s="1"/>
  <c r="U54" i="24"/>
  <c r="AF54" i="24" s="1"/>
  <c r="T54" i="24"/>
  <c r="AL54" i="24" s="1"/>
  <c r="AM54" i="24" s="1"/>
  <c r="V52" i="24"/>
  <c r="AE52" i="24" s="1"/>
  <c r="U52" i="24"/>
  <c r="AF52" i="24" s="1"/>
  <c r="T52" i="24"/>
  <c r="AK52" i="24" s="1"/>
  <c r="AN52" i="24" s="1"/>
  <c r="V51" i="24"/>
  <c r="AE51" i="24" s="1"/>
  <c r="U51" i="24"/>
  <c r="AF51" i="24" s="1"/>
  <c r="T51" i="24"/>
  <c r="AK51" i="24" s="1"/>
  <c r="AN51" i="24" s="1"/>
  <c r="V50" i="24"/>
  <c r="U50" i="24"/>
  <c r="T50" i="24"/>
  <c r="V49" i="24"/>
  <c r="AE49" i="24" s="1"/>
  <c r="U49" i="24"/>
  <c r="AF49" i="24" s="1"/>
  <c r="T49" i="24"/>
  <c r="AL49" i="24" s="1"/>
  <c r="AM49" i="24" s="1"/>
  <c r="V48" i="24"/>
  <c r="AE48" i="24" s="1"/>
  <c r="U48" i="24"/>
  <c r="AF48" i="24" s="1"/>
  <c r="T48" i="24"/>
  <c r="AL48" i="24" s="1"/>
  <c r="AM48" i="24" s="1"/>
  <c r="V47" i="24"/>
  <c r="AE47" i="24" s="1"/>
  <c r="U47" i="24"/>
  <c r="AF47" i="24" s="1"/>
  <c r="T47" i="24"/>
  <c r="AK47" i="24" s="1"/>
  <c r="AN47" i="24" s="1"/>
  <c r="V46" i="24"/>
  <c r="U46" i="24"/>
  <c r="T46" i="24"/>
  <c r="V45" i="24"/>
  <c r="U45" i="24"/>
  <c r="T45" i="24"/>
  <c r="V44" i="24"/>
  <c r="U44" i="24"/>
  <c r="T44" i="24"/>
  <c r="V43" i="24"/>
  <c r="AE43" i="24" s="1"/>
  <c r="U43" i="24"/>
  <c r="AF43" i="24" s="1"/>
  <c r="T43" i="24"/>
  <c r="AK43" i="24" s="1"/>
  <c r="AN43" i="24" s="1"/>
  <c r="V42" i="24"/>
  <c r="AE42" i="24" s="1"/>
  <c r="U42" i="24"/>
  <c r="AF42" i="24" s="1"/>
  <c r="T42" i="24"/>
  <c r="AK42" i="24" s="1"/>
  <c r="AN42" i="24" s="1"/>
  <c r="V41" i="24"/>
  <c r="U41" i="24"/>
  <c r="T41" i="24"/>
  <c r="V40" i="24"/>
  <c r="AE40" i="24" s="1"/>
  <c r="U40" i="24"/>
  <c r="AF40" i="24" s="1"/>
  <c r="T40" i="24"/>
  <c r="AK40" i="24" s="1"/>
  <c r="AN40" i="24" s="1"/>
  <c r="V39" i="24"/>
  <c r="U39" i="24"/>
  <c r="T39" i="24"/>
  <c r="V38" i="24"/>
  <c r="AE38" i="24" s="1"/>
  <c r="U38" i="24"/>
  <c r="AF38" i="24" s="1"/>
  <c r="T38" i="24"/>
  <c r="AL38" i="24" s="1"/>
  <c r="AM38" i="24" s="1"/>
  <c r="V37" i="24"/>
  <c r="AE37" i="24" s="1"/>
  <c r="U37" i="24"/>
  <c r="AF37" i="24" s="1"/>
  <c r="T37" i="24"/>
  <c r="AK37" i="24" s="1"/>
  <c r="AN37" i="24" s="1"/>
  <c r="V36" i="24"/>
  <c r="AE36" i="24" s="1"/>
  <c r="U36" i="24"/>
  <c r="AF36" i="24" s="1"/>
  <c r="T36" i="24"/>
  <c r="AK36" i="24" s="1"/>
  <c r="AN36" i="24" s="1"/>
  <c r="V35" i="24"/>
  <c r="AE35" i="24" s="1"/>
  <c r="U35" i="24"/>
  <c r="AF35" i="24" s="1"/>
  <c r="T35" i="24"/>
  <c r="AL35" i="24" s="1"/>
  <c r="AM35" i="24" s="1"/>
  <c r="V34" i="24"/>
  <c r="AE34" i="24" s="1"/>
  <c r="U34" i="24"/>
  <c r="AF34" i="24" s="1"/>
  <c r="T34" i="24"/>
  <c r="AL34" i="24" s="1"/>
  <c r="AM34" i="24" s="1"/>
  <c r="V33" i="24"/>
  <c r="AE33" i="24" s="1"/>
  <c r="U33" i="24"/>
  <c r="AF33" i="24" s="1"/>
  <c r="T33" i="24"/>
  <c r="AL33" i="24" s="1"/>
  <c r="AM33" i="24" s="1"/>
  <c r="V32" i="24"/>
  <c r="U32" i="24"/>
  <c r="T32" i="24"/>
  <c r="V31" i="24"/>
  <c r="AE31" i="24" s="1"/>
  <c r="U31" i="24"/>
  <c r="AF31" i="24" s="1"/>
  <c r="T31" i="24"/>
  <c r="AK31" i="24" s="1"/>
  <c r="AN31" i="24" s="1"/>
  <c r="V30" i="24"/>
  <c r="AE30" i="24" s="1"/>
  <c r="U30" i="24"/>
  <c r="AF30" i="24" s="1"/>
  <c r="T30" i="24"/>
  <c r="AK30" i="24" s="1"/>
  <c r="AN30" i="24" s="1"/>
  <c r="V29" i="24"/>
  <c r="AE29" i="24" s="1"/>
  <c r="U29" i="24"/>
  <c r="AF29" i="24" s="1"/>
  <c r="T29" i="24"/>
  <c r="AK29" i="24" s="1"/>
  <c r="AN29" i="24" s="1"/>
  <c r="V28" i="24"/>
  <c r="AE28" i="24" s="1"/>
  <c r="U28" i="24"/>
  <c r="AF28" i="24" s="1"/>
  <c r="T28" i="24"/>
  <c r="AK28" i="24" s="1"/>
  <c r="AN28" i="24" s="1"/>
  <c r="V26" i="24"/>
  <c r="AE26" i="24" s="1"/>
  <c r="U26" i="24"/>
  <c r="AF26" i="24" s="1"/>
  <c r="T26" i="24"/>
  <c r="AK26" i="24" s="1"/>
  <c r="AN26" i="24" s="1"/>
  <c r="V25" i="24"/>
  <c r="U25" i="24"/>
  <c r="T25" i="24"/>
  <c r="AK25" i="24" s="1"/>
  <c r="V24" i="24"/>
  <c r="U24" i="24"/>
  <c r="T24" i="24"/>
  <c r="V23" i="24"/>
  <c r="U23" i="24"/>
  <c r="T23" i="24"/>
  <c r="V20" i="24"/>
  <c r="U20" i="24"/>
  <c r="T20" i="24"/>
  <c r="V19" i="24"/>
  <c r="AE19" i="24" s="1"/>
  <c r="U19" i="24"/>
  <c r="AF19" i="24" s="1"/>
  <c r="T19" i="24"/>
  <c r="AK19" i="24" s="1"/>
  <c r="AN19" i="24" s="1"/>
  <c r="V17" i="24"/>
  <c r="U17" i="24"/>
  <c r="T17" i="24"/>
  <c r="AK17" i="24" s="1"/>
  <c r="V16" i="24"/>
  <c r="AE16" i="24" s="1"/>
  <c r="U16" i="24"/>
  <c r="AF16" i="24" s="1"/>
  <c r="T16" i="24"/>
  <c r="AK16" i="24" s="1"/>
  <c r="AN16" i="24" s="1"/>
  <c r="V15" i="24"/>
  <c r="AE15" i="24" s="1"/>
  <c r="U15" i="24"/>
  <c r="AF15" i="24" s="1"/>
  <c r="T15" i="24"/>
  <c r="AK15" i="24" s="1"/>
  <c r="AN15" i="24" s="1"/>
  <c r="V14" i="24"/>
  <c r="AE14" i="24" s="1"/>
  <c r="U14" i="24"/>
  <c r="AF14" i="24" s="1"/>
  <c r="T14" i="24"/>
  <c r="AK14" i="24" s="1"/>
  <c r="AN14" i="24" s="1"/>
  <c r="V13" i="24"/>
  <c r="AE13" i="24" s="1"/>
  <c r="U13" i="24"/>
  <c r="AF13" i="24" s="1"/>
  <c r="T13" i="24"/>
  <c r="AK13" i="24" s="1"/>
  <c r="AN13" i="24" s="1"/>
  <c r="V12" i="24"/>
  <c r="U12" i="24"/>
  <c r="T12" i="24"/>
  <c r="AK12" i="24" s="1"/>
  <c r="V11" i="24"/>
  <c r="AE11" i="24" s="1"/>
  <c r="U11" i="24"/>
  <c r="AF11" i="24" s="1"/>
  <c r="T11" i="24"/>
  <c r="AK11" i="24" s="1"/>
  <c r="AN11" i="24" s="1"/>
  <c r="V10" i="24"/>
  <c r="AE10" i="24" s="1"/>
  <c r="U10" i="24"/>
  <c r="AF10" i="24" s="1"/>
  <c r="T10" i="24"/>
  <c r="AK10" i="24" s="1"/>
  <c r="AN10" i="24" s="1"/>
  <c r="V9" i="24"/>
  <c r="AE9" i="24" s="1"/>
  <c r="U9" i="24"/>
  <c r="AF9" i="24" s="1"/>
  <c r="T9" i="24"/>
  <c r="AK9" i="24" s="1"/>
  <c r="AN9" i="24" s="1"/>
  <c r="D8" i="11"/>
  <c r="D7" i="11"/>
  <c r="D14" i="11"/>
  <c r="D13" i="11"/>
  <c r="D16" i="11"/>
  <c r="D15" i="11"/>
  <c r="D10" i="11"/>
  <c r="D9" i="11"/>
  <c r="D12" i="11"/>
  <c r="V70" i="24"/>
  <c r="U70" i="24"/>
  <c r="T70" i="24"/>
  <c r="V7" i="24"/>
  <c r="AE7" i="24" s="1"/>
  <c r="U7" i="24"/>
  <c r="AF7" i="24" s="1"/>
  <c r="T7" i="24"/>
  <c r="V8" i="24"/>
  <c r="U8" i="24"/>
  <c r="T8" i="24"/>
  <c r="K78" i="24"/>
  <c r="K77" i="24"/>
  <c r="K76" i="24"/>
  <c r="K75" i="24"/>
  <c r="K74" i="24"/>
  <c r="K73" i="24"/>
  <c r="U88" i="24"/>
  <c r="E6" i="13"/>
  <c r="B6" i="13" s="1"/>
  <c r="C4" i="13"/>
  <c r="E4" i="13" s="1"/>
  <c r="F2" i="16"/>
  <c r="A2" i="44"/>
  <c r="A1" i="44"/>
  <c r="D2" i="16"/>
  <c r="I18" i="16"/>
  <c r="D7" i="16"/>
  <c r="I7" i="16"/>
  <c r="F7" i="16" s="1"/>
  <c r="G7" i="16" s="1"/>
  <c r="H7" i="16" s="1"/>
  <c r="J7" i="16"/>
  <c r="K7" i="16"/>
  <c r="D5" i="11"/>
  <c r="D6" i="11"/>
  <c r="D11" i="11"/>
  <c r="C22" i="11"/>
  <c r="C73" i="11" s="1"/>
  <c r="C23" i="11"/>
  <c r="C74" i="11" s="1"/>
  <c r="D23" i="11"/>
  <c r="C24" i="11"/>
  <c r="C75" i="11" s="1"/>
  <c r="D24" i="11"/>
  <c r="C25" i="11"/>
  <c r="C76" i="11" s="1"/>
  <c r="D25" i="11"/>
  <c r="C26" i="11"/>
  <c r="C77" i="11" s="1"/>
  <c r="D26" i="11"/>
  <c r="E26" i="11" s="1"/>
  <c r="C27" i="11"/>
  <c r="C78" i="11" s="1"/>
  <c r="D27" i="11"/>
  <c r="C28" i="11"/>
  <c r="C79" i="11" s="1"/>
  <c r="D28" i="11"/>
  <c r="C29" i="11"/>
  <c r="C80" i="11" s="1"/>
  <c r="D29" i="11"/>
  <c r="C30" i="11"/>
  <c r="C81" i="11" s="1"/>
  <c r="D30" i="11"/>
  <c r="C31" i="11"/>
  <c r="C82" i="11" s="1"/>
  <c r="D31" i="11"/>
  <c r="H31" i="11" s="1"/>
  <c r="C32" i="11"/>
  <c r="C83" i="11" s="1"/>
  <c r="D32" i="11"/>
  <c r="H32" i="11" s="1"/>
  <c r="C33" i="11"/>
  <c r="C84" i="11" s="1"/>
  <c r="D33" i="11"/>
  <c r="G74" i="11"/>
  <c r="H74" i="11"/>
  <c r="L74" i="11"/>
  <c r="G75" i="11"/>
  <c r="L75" i="11"/>
  <c r="G76" i="11"/>
  <c r="L76" i="11"/>
  <c r="G77" i="11"/>
  <c r="E94" i="11"/>
  <c r="L77" i="11"/>
  <c r="G78" i="11"/>
  <c r="L78" i="11"/>
  <c r="G79" i="11"/>
  <c r="L79" i="11"/>
  <c r="G80" i="11"/>
  <c r="L80" i="11"/>
  <c r="G81" i="11"/>
  <c r="H81" i="11"/>
  <c r="L81" i="11"/>
  <c r="G82" i="11"/>
  <c r="H82" i="11"/>
  <c r="L82" i="11"/>
  <c r="L83" i="11"/>
  <c r="L84" i="11"/>
  <c r="L85" i="11"/>
  <c r="C91" i="11"/>
  <c r="C92" i="11"/>
  <c r="C93" i="11"/>
  <c r="C94" i="11"/>
  <c r="C95" i="11"/>
  <c r="C96" i="11"/>
  <c r="C97" i="11"/>
  <c r="C98" i="11"/>
  <c r="C99" i="11"/>
  <c r="T4" i="24"/>
  <c r="U4" i="24"/>
  <c r="V4" i="24"/>
  <c r="A1" i="19"/>
  <c r="A2" i="19"/>
  <c r="Q11" i="19"/>
  <c r="Q12" i="19"/>
  <c r="Q13" i="19"/>
  <c r="Q14" i="19"/>
  <c r="Q15" i="19"/>
  <c r="Q16" i="19"/>
  <c r="Q17" i="19"/>
  <c r="Q18" i="19"/>
  <c r="Q19" i="19"/>
  <c r="Q20" i="19"/>
  <c r="A21" i="19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1" i="19"/>
  <c r="Q42" i="19"/>
  <c r="Q43" i="19"/>
  <c r="Q44" i="19"/>
  <c r="Q45" i="19"/>
  <c r="Q46" i="19"/>
  <c r="Q47" i="19"/>
  <c r="Q48" i="19"/>
  <c r="Q49" i="19"/>
  <c r="Q50" i="19"/>
  <c r="Q51" i="19"/>
  <c r="Q52" i="19"/>
  <c r="Q53" i="19"/>
  <c r="Q54" i="19"/>
  <c r="Q55" i="19"/>
  <c r="Q56" i="19"/>
  <c r="Q57" i="19"/>
  <c r="Q58" i="19"/>
  <c r="Q59" i="19"/>
  <c r="Q60" i="19"/>
  <c r="D61" i="19"/>
  <c r="P61" i="19"/>
  <c r="A1" i="20"/>
  <c r="A2" i="20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1" i="13"/>
  <c r="A2" i="13"/>
  <c r="P93" i="24"/>
  <c r="D91" i="11"/>
  <c r="M84" i="11"/>
  <c r="N79" i="24"/>
  <c r="O79" i="24" s="1"/>
  <c r="F97" i="11" s="1"/>
  <c r="P94" i="24"/>
  <c r="N81" i="24"/>
  <c r="O81" i="24" s="1"/>
  <c r="F99" i="11" s="1"/>
  <c r="M83" i="11"/>
  <c r="F29" i="11"/>
  <c r="G29" i="11" s="1"/>
  <c r="D98" i="11"/>
  <c r="F33" i="11"/>
  <c r="AE25" i="24" l="1"/>
  <c r="AG25" i="24"/>
  <c r="AN25" i="24"/>
  <c r="AP25" i="24"/>
  <c r="AF25" i="24"/>
  <c r="AH25" i="24"/>
  <c r="N85" i="24"/>
  <c r="O85" i="24" s="1"/>
  <c r="AK24" i="24"/>
  <c r="AP24" i="24" s="1"/>
  <c r="AL24" i="24"/>
  <c r="AK23" i="24"/>
  <c r="AP23" i="24" s="1"/>
  <c r="AL23" i="24"/>
  <c r="AK20" i="24"/>
  <c r="AP20" i="24" s="1"/>
  <c r="AL20" i="24"/>
  <c r="AE24" i="24"/>
  <c r="AG24" i="24"/>
  <c r="AF24" i="24"/>
  <c r="AH24" i="24"/>
  <c r="AN24" i="24"/>
  <c r="AE23" i="24"/>
  <c r="AG23" i="24"/>
  <c r="AN23" i="24"/>
  <c r="AF23" i="24"/>
  <c r="AH23" i="24"/>
  <c r="AN20" i="24"/>
  <c r="AF20" i="24"/>
  <c r="AH20" i="24"/>
  <c r="AE20" i="24"/>
  <c r="AG20" i="24"/>
  <c r="A21" i="24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F8" i="24"/>
  <c r="AH8" i="24"/>
  <c r="AE8" i="24"/>
  <c r="AG8" i="24"/>
  <c r="AF17" i="24"/>
  <c r="AH17" i="24"/>
  <c r="AE17" i="24"/>
  <c r="AG17" i="24"/>
  <c r="AN17" i="24"/>
  <c r="AP17" i="24"/>
  <c r="G2" i="16"/>
  <c r="AF12" i="24"/>
  <c r="AH12" i="24"/>
  <c r="AE12" i="24"/>
  <c r="AG12" i="24"/>
  <c r="AN12" i="24"/>
  <c r="AP12" i="24"/>
  <c r="AK7" i="24"/>
  <c r="AN7" i="24" s="1"/>
  <c r="N86" i="24"/>
  <c r="O86" i="24" s="1"/>
  <c r="AK8" i="24"/>
  <c r="N73" i="24"/>
  <c r="O73" i="24" s="1"/>
  <c r="AL7" i="24"/>
  <c r="AM7" i="24" s="1"/>
  <c r="AG7" i="24"/>
  <c r="AH7" i="24"/>
  <c r="T73" i="24"/>
  <c r="T75" i="24" s="1"/>
  <c r="E98" i="11"/>
  <c r="P78" i="24"/>
  <c r="G96" i="11" s="1"/>
  <c r="D22" i="11"/>
  <c r="H22" i="11" s="1"/>
  <c r="M74" i="11"/>
  <c r="N78" i="24"/>
  <c r="O78" i="24" s="1"/>
  <c r="F96" i="11" s="1"/>
  <c r="P80" i="24"/>
  <c r="G98" i="11" s="1"/>
  <c r="P74" i="24"/>
  <c r="I75" i="11" s="1"/>
  <c r="N94" i="24"/>
  <c r="I31" i="11" s="1"/>
  <c r="J31" i="11" s="1"/>
  <c r="P81" i="24"/>
  <c r="G99" i="11" s="1"/>
  <c r="M79" i="11"/>
  <c r="M77" i="11"/>
  <c r="N88" i="24"/>
  <c r="O88" i="24" s="1"/>
  <c r="M76" i="11"/>
  <c r="P76" i="24"/>
  <c r="G94" i="11" s="1"/>
  <c r="I94" i="11" s="1"/>
  <c r="F40" i="11"/>
  <c r="U73" i="24"/>
  <c r="U75" i="24" s="1"/>
  <c r="E31" i="11"/>
  <c r="K31" i="11" s="1"/>
  <c r="D82" i="11" s="1"/>
  <c r="P79" i="24"/>
  <c r="I80" i="11" s="1"/>
  <c r="E32" i="11"/>
  <c r="K32" i="11" s="1"/>
  <c r="D83" i="11" s="1"/>
  <c r="N75" i="24"/>
  <c r="O75" i="24" s="1"/>
  <c r="M80" i="11"/>
  <c r="P91" i="24"/>
  <c r="N80" i="11" s="1"/>
  <c r="H26" i="11"/>
  <c r="K26" i="11" s="1"/>
  <c r="D77" i="11" s="1"/>
  <c r="M75" i="11"/>
  <c r="M82" i="11"/>
  <c r="M78" i="11"/>
  <c r="N96" i="24"/>
  <c r="F22" i="11"/>
  <c r="G22" i="11" s="1"/>
  <c r="M81" i="11"/>
  <c r="M85" i="11"/>
  <c r="P87" i="24"/>
  <c r="X84" i="24"/>
  <c r="P88" i="24"/>
  <c r="N77" i="11" s="1"/>
  <c r="N87" i="24"/>
  <c r="O87" i="24" s="1"/>
  <c r="E99" i="11"/>
  <c r="V73" i="24"/>
  <c r="V75" i="24" s="1"/>
  <c r="N74" i="11"/>
  <c r="N91" i="24"/>
  <c r="I28" i="11" s="1"/>
  <c r="J28" i="11" s="1"/>
  <c r="N83" i="11"/>
  <c r="O83" i="11" s="1"/>
  <c r="H33" i="11"/>
  <c r="E33" i="11"/>
  <c r="H77" i="11"/>
  <c r="F32" i="11"/>
  <c r="G32" i="11" s="1"/>
  <c r="E25" i="11"/>
  <c r="H25" i="11"/>
  <c r="E24" i="11"/>
  <c r="H24" i="11"/>
  <c r="H23" i="11"/>
  <c r="E23" i="11"/>
  <c r="K79" i="24"/>
  <c r="H30" i="11"/>
  <c r="E30" i="11"/>
  <c r="E95" i="11"/>
  <c r="H78" i="11"/>
  <c r="H28" i="11"/>
  <c r="E28" i="11"/>
  <c r="H27" i="11"/>
  <c r="E27" i="11"/>
  <c r="G91" i="11"/>
  <c r="E40" i="11"/>
  <c r="F39" i="11"/>
  <c r="D99" i="11"/>
  <c r="H99" i="11" s="1"/>
  <c r="G33" i="11"/>
  <c r="D94" i="11"/>
  <c r="D95" i="11"/>
  <c r="E97" i="11"/>
  <c r="H80" i="11"/>
  <c r="N82" i="11"/>
  <c r="H76" i="11"/>
  <c r="E93" i="11"/>
  <c r="N93" i="24"/>
  <c r="D17" i="11"/>
  <c r="E9" i="11" s="1"/>
  <c r="D96" i="11"/>
  <c r="E91" i="11"/>
  <c r="P75" i="24"/>
  <c r="P89" i="24"/>
  <c r="N89" i="24"/>
  <c r="E96" i="11"/>
  <c r="H79" i="11"/>
  <c r="H75" i="11"/>
  <c r="E92" i="11"/>
  <c r="H29" i="11"/>
  <c r="E29" i="11"/>
  <c r="I22" i="11" l="1"/>
  <c r="L22" i="11" s="1"/>
  <c r="M22" i="11" s="1"/>
  <c r="AM24" i="24"/>
  <c r="AO24" i="24"/>
  <c r="AM23" i="24"/>
  <c r="AO23" i="24"/>
  <c r="AM20" i="24"/>
  <c r="AO20" i="24"/>
  <c r="AN8" i="24"/>
  <c r="AN73" i="24" s="1"/>
  <c r="G57" i="11" s="1"/>
  <c r="AP8" i="24"/>
  <c r="AF72" i="24"/>
  <c r="H40" i="11" s="1"/>
  <c r="J40" i="11" s="1"/>
  <c r="AE72" i="24"/>
  <c r="H39" i="11" s="1"/>
  <c r="AF73" i="24"/>
  <c r="G40" i="11" s="1"/>
  <c r="I40" i="11" s="1"/>
  <c r="AH73" i="24"/>
  <c r="G45" i="11" s="1"/>
  <c r="AP7" i="24"/>
  <c r="AP72" i="24" s="1"/>
  <c r="H62" i="11" s="1"/>
  <c r="AE73" i="24"/>
  <c r="G39" i="11" s="1"/>
  <c r="AH72" i="24"/>
  <c r="H45" i="11" s="1"/>
  <c r="AO7" i="24"/>
  <c r="AG72" i="24"/>
  <c r="H44" i="11" s="1"/>
  <c r="AG73" i="24"/>
  <c r="G44" i="11" s="1"/>
  <c r="G92" i="11"/>
  <c r="I92" i="11" s="1"/>
  <c r="O94" i="24"/>
  <c r="E22" i="11"/>
  <c r="E34" i="11" s="1"/>
  <c r="I81" i="11"/>
  <c r="J81" i="11" s="1"/>
  <c r="I98" i="11"/>
  <c r="H96" i="11"/>
  <c r="I96" i="11"/>
  <c r="I79" i="11"/>
  <c r="J79" i="11" s="1"/>
  <c r="P96" i="24"/>
  <c r="N85" i="11" s="1"/>
  <c r="O85" i="11" s="1"/>
  <c r="O74" i="11"/>
  <c r="O77" i="11"/>
  <c r="O82" i="11"/>
  <c r="M86" i="11"/>
  <c r="I24" i="11"/>
  <c r="J24" i="11" s="1"/>
  <c r="O80" i="11"/>
  <c r="I77" i="11"/>
  <c r="J77" i="11" s="1"/>
  <c r="I82" i="11"/>
  <c r="J82" i="11" s="1"/>
  <c r="F27" i="11"/>
  <c r="G27" i="11" s="1"/>
  <c r="N80" i="24"/>
  <c r="O80" i="24" s="1"/>
  <c r="I25" i="11"/>
  <c r="J25" i="11" s="1"/>
  <c r="I99" i="11"/>
  <c r="N76" i="24"/>
  <c r="O76" i="24" s="1"/>
  <c r="F94" i="11" s="1"/>
  <c r="H94" i="11" s="1"/>
  <c r="N74" i="24"/>
  <c r="O74" i="24" s="1"/>
  <c r="F92" i="11" s="1"/>
  <c r="E39" i="11"/>
  <c r="E41" i="11" s="1"/>
  <c r="F56" i="11"/>
  <c r="F25" i="11"/>
  <c r="G25" i="11" s="1"/>
  <c r="J80" i="11"/>
  <c r="N76" i="11"/>
  <c r="O76" i="11" s="1"/>
  <c r="F91" i="11"/>
  <c r="H91" i="11" s="1"/>
  <c r="G97" i="11"/>
  <c r="I97" i="11" s="1"/>
  <c r="K30" i="11"/>
  <c r="D81" i="11" s="1"/>
  <c r="D92" i="11"/>
  <c r="D97" i="11"/>
  <c r="H97" i="11" s="1"/>
  <c r="D93" i="11"/>
  <c r="F28" i="11"/>
  <c r="G28" i="11" s="1"/>
  <c r="F31" i="11"/>
  <c r="G31" i="11" s="1"/>
  <c r="F23" i="11"/>
  <c r="G23" i="11" s="1"/>
  <c r="F24" i="11"/>
  <c r="G24" i="11" s="1"/>
  <c r="F26" i="11"/>
  <c r="G26" i="11" s="1"/>
  <c r="K33" i="11"/>
  <c r="D84" i="11" s="1"/>
  <c r="F44" i="11"/>
  <c r="N77" i="24"/>
  <c r="O77" i="24" s="1"/>
  <c r="P77" i="24"/>
  <c r="P82" i="24" s="1"/>
  <c r="P95" i="24"/>
  <c r="N95" i="24"/>
  <c r="P92" i="24"/>
  <c r="N92" i="24"/>
  <c r="E56" i="11"/>
  <c r="N90" i="24"/>
  <c r="P90" i="24"/>
  <c r="K25" i="11"/>
  <c r="D76" i="11" s="1"/>
  <c r="J75" i="11"/>
  <c r="I74" i="11"/>
  <c r="J74" i="11" s="1"/>
  <c r="O91" i="24"/>
  <c r="E45" i="11"/>
  <c r="E44" i="11"/>
  <c r="E62" i="11"/>
  <c r="F30" i="11"/>
  <c r="G30" i="11" s="1"/>
  <c r="F62" i="11"/>
  <c r="K24" i="11"/>
  <c r="D75" i="11" s="1"/>
  <c r="F45" i="11"/>
  <c r="F50" i="11" s="1"/>
  <c r="F61" i="11"/>
  <c r="E61" i="11"/>
  <c r="K27" i="11"/>
  <c r="D78" i="11" s="1"/>
  <c r="K23" i="11"/>
  <c r="D74" i="11" s="1"/>
  <c r="F41" i="11"/>
  <c r="K28" i="11"/>
  <c r="D79" i="11" s="1"/>
  <c r="I91" i="11"/>
  <c r="E8" i="11"/>
  <c r="H34" i="11"/>
  <c r="K29" i="11"/>
  <c r="D80" i="11" s="1"/>
  <c r="H83" i="11"/>
  <c r="I30" i="11"/>
  <c r="O93" i="24"/>
  <c r="E10" i="11"/>
  <c r="E12" i="11"/>
  <c r="E13" i="11"/>
  <c r="E16" i="11"/>
  <c r="E11" i="11"/>
  <c r="E7" i="11"/>
  <c r="E5" i="11"/>
  <c r="E6" i="11"/>
  <c r="E14" i="11"/>
  <c r="E15" i="11"/>
  <c r="O89" i="24"/>
  <c r="I26" i="11"/>
  <c r="I76" i="11"/>
  <c r="J76" i="11" s="1"/>
  <c r="G93" i="11"/>
  <c r="E100" i="11"/>
  <c r="I33" i="11"/>
  <c r="O96" i="24"/>
  <c r="N78" i="11"/>
  <c r="F93" i="11"/>
  <c r="AN72" i="24" l="1"/>
  <c r="H57" i="11" s="1"/>
  <c r="J22" i="11"/>
  <c r="AM73" i="24"/>
  <c r="G56" i="11" s="1"/>
  <c r="I56" i="11" s="1"/>
  <c r="AM72" i="24"/>
  <c r="H56" i="11" s="1"/>
  <c r="J56" i="11" s="1"/>
  <c r="AO73" i="24"/>
  <c r="G61" i="11" s="1"/>
  <c r="I61" i="11" s="1"/>
  <c r="I63" i="11" s="1"/>
  <c r="AP73" i="24"/>
  <c r="G62" i="11" s="1"/>
  <c r="G67" i="11" s="1"/>
  <c r="H41" i="11"/>
  <c r="H50" i="11"/>
  <c r="H49" i="11"/>
  <c r="J39" i="11"/>
  <c r="J41" i="11" s="1"/>
  <c r="H46" i="11"/>
  <c r="AE74" i="24"/>
  <c r="G50" i="11"/>
  <c r="G46" i="11"/>
  <c r="I45" i="11"/>
  <c r="I50" i="11" s="1"/>
  <c r="G41" i="11"/>
  <c r="H67" i="11"/>
  <c r="J62" i="11"/>
  <c r="G49" i="11"/>
  <c r="AO72" i="24"/>
  <c r="H61" i="11" s="1"/>
  <c r="H63" i="11" s="1"/>
  <c r="B13" i="13" s="1"/>
  <c r="D13" i="13" s="1"/>
  <c r="J44" i="11"/>
  <c r="I44" i="11"/>
  <c r="I46" i="11" s="1"/>
  <c r="K22" i="11"/>
  <c r="D73" i="11" s="1"/>
  <c r="D85" i="11" s="1"/>
  <c r="H92" i="11"/>
  <c r="I39" i="11"/>
  <c r="L24" i="11"/>
  <c r="M24" i="11" s="1"/>
  <c r="L28" i="11"/>
  <c r="M28" i="11" s="1"/>
  <c r="O82" i="24"/>
  <c r="F98" i="11"/>
  <c r="H98" i="11" s="1"/>
  <c r="L25" i="11"/>
  <c r="M25" i="11" s="1"/>
  <c r="F49" i="11"/>
  <c r="F51" i="11" s="1"/>
  <c r="P97" i="24"/>
  <c r="E66" i="11"/>
  <c r="D100" i="11"/>
  <c r="E17" i="11"/>
  <c r="N82" i="24"/>
  <c r="N97" i="24"/>
  <c r="H93" i="11"/>
  <c r="L31" i="11"/>
  <c r="M31" i="11" s="1"/>
  <c r="N81" i="11"/>
  <c r="O81" i="11" s="1"/>
  <c r="N84" i="11"/>
  <c r="O84" i="11" s="1"/>
  <c r="F95" i="11"/>
  <c r="H95" i="11" s="1"/>
  <c r="I23" i="11"/>
  <c r="O92" i="24"/>
  <c r="I29" i="11"/>
  <c r="O95" i="24"/>
  <c r="I32" i="11"/>
  <c r="G95" i="11"/>
  <c r="I95" i="11" s="1"/>
  <c r="I78" i="11"/>
  <c r="J78" i="11" s="1"/>
  <c r="N75" i="11"/>
  <c r="O75" i="11" s="1"/>
  <c r="F57" i="11"/>
  <c r="J57" i="11" s="1"/>
  <c r="E57" i="11"/>
  <c r="E67" i="11" s="1"/>
  <c r="I27" i="11"/>
  <c r="O90" i="24"/>
  <c r="N79" i="11"/>
  <c r="O79" i="11" s="1"/>
  <c r="E50" i="11"/>
  <c r="F34" i="11"/>
  <c r="G34" i="11" s="1"/>
  <c r="E46" i="11"/>
  <c r="E49" i="11"/>
  <c r="E51" i="11" s="1"/>
  <c r="J45" i="11"/>
  <c r="F46" i="11"/>
  <c r="F66" i="11"/>
  <c r="F63" i="11"/>
  <c r="E63" i="11"/>
  <c r="K34" i="11"/>
  <c r="J30" i="11"/>
  <c r="L30" i="11"/>
  <c r="M30" i="11" s="1"/>
  <c r="J33" i="11"/>
  <c r="L33" i="11"/>
  <c r="M33" i="11" s="1"/>
  <c r="L26" i="11"/>
  <c r="M26" i="11" s="1"/>
  <c r="J26" i="11"/>
  <c r="O78" i="11"/>
  <c r="I93" i="11"/>
  <c r="G58" i="11" l="1"/>
  <c r="H58" i="11"/>
  <c r="D9" i="13" s="1"/>
  <c r="D17" i="13" s="1"/>
  <c r="G66" i="11"/>
  <c r="G68" i="11" s="1"/>
  <c r="G63" i="11"/>
  <c r="I62" i="11"/>
  <c r="H51" i="11"/>
  <c r="J49" i="11"/>
  <c r="J67" i="11"/>
  <c r="G51" i="11"/>
  <c r="C13" i="13"/>
  <c r="E13" i="13" s="1"/>
  <c r="H66" i="11"/>
  <c r="H68" i="11" s="1"/>
  <c r="J61" i="11"/>
  <c r="J66" i="11" s="1"/>
  <c r="J68" i="11" s="1"/>
  <c r="AM74" i="24"/>
  <c r="I49" i="11"/>
  <c r="I51" i="11" s="1"/>
  <c r="I41" i="11"/>
  <c r="I83" i="11"/>
  <c r="J83" i="11" s="1"/>
  <c r="I100" i="11"/>
  <c r="E68" i="11"/>
  <c r="H100" i="11"/>
  <c r="F100" i="11"/>
  <c r="G100" i="11"/>
  <c r="N86" i="11"/>
  <c r="O86" i="11" s="1"/>
  <c r="I34" i="11"/>
  <c r="L34" i="11" s="1"/>
  <c r="M34" i="11" s="1"/>
  <c r="J58" i="11"/>
  <c r="F58" i="11"/>
  <c r="L23" i="11"/>
  <c r="M23" i="11" s="1"/>
  <c r="J23" i="11"/>
  <c r="J32" i="11"/>
  <c r="L32" i="11"/>
  <c r="M32" i="11" s="1"/>
  <c r="J29" i="11"/>
  <c r="L29" i="11"/>
  <c r="M29" i="11" s="1"/>
  <c r="F67" i="11"/>
  <c r="F68" i="11" s="1"/>
  <c r="I57" i="11"/>
  <c r="E58" i="11"/>
  <c r="O97" i="24"/>
  <c r="L27" i="11"/>
  <c r="M27" i="11" s="1"/>
  <c r="J27" i="11"/>
  <c r="J50" i="11"/>
  <c r="J46" i="11"/>
  <c r="I66" i="11"/>
  <c r="C9" i="13" l="1"/>
  <c r="E9" i="13" s="1"/>
  <c r="E17" i="13" s="1"/>
  <c r="B17" i="13"/>
  <c r="J51" i="11"/>
  <c r="J63" i="11"/>
  <c r="J34" i="11"/>
  <c r="I67" i="11"/>
  <c r="I68" i="11" s="1"/>
  <c r="I58" i="11"/>
  <c r="C17" i="13" l="1"/>
</calcChain>
</file>

<file path=xl/comments1.xml><?xml version="1.0" encoding="utf-8"?>
<comments xmlns="http://schemas.openxmlformats.org/spreadsheetml/2006/main">
  <authors>
    <author>Greg Folts</author>
  </authors>
  <commentList>
    <comment ref="B9" authorId="0" shapeId="0">
      <text>
        <r>
          <rPr>
            <sz val="8"/>
            <color indexed="81"/>
            <rFont val="Tahoma"/>
            <family val="2"/>
          </rPr>
          <t>Calculated based on PMs revised and new PMs from the PMs tab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New PM Maintenance cost based on new hours and Maintenance cost above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>New PM Maintenance cost based on new hours and Maintenance cost above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>Calculated based on PMs revised and new PMs from the PMs tab</t>
        </r>
      </text>
    </comment>
    <comment ref="C17" authorId="0" shapeId="0">
      <text>
        <r>
          <rPr>
            <sz val="8"/>
            <color indexed="81"/>
            <rFont val="Tahoma"/>
            <family val="2"/>
          </rPr>
          <t>New PM Maintenance cost based on new hours and Maintenance cost above</t>
        </r>
      </text>
    </comment>
  </commentList>
</comments>
</file>

<file path=xl/sharedStrings.xml><?xml version="1.0" encoding="utf-8"?>
<sst xmlns="http://schemas.openxmlformats.org/spreadsheetml/2006/main" count="749" uniqueCount="399">
  <si>
    <t>Percentage</t>
  </si>
  <si>
    <t>PM Frequency</t>
  </si>
  <si>
    <t>Initial</t>
  </si>
  <si>
    <t>Craft</t>
  </si>
  <si>
    <t>Final Downtime</t>
  </si>
  <si>
    <t>Total hours</t>
  </si>
  <si>
    <t>Final Manhours</t>
  </si>
  <si>
    <t>Cost per hour</t>
  </si>
  <si>
    <t>Width (mm)</t>
  </si>
  <si>
    <t>English</t>
  </si>
  <si>
    <t>Width (Inch)</t>
  </si>
  <si>
    <t>Amount of Grease Required in ounces</t>
  </si>
  <si>
    <t>Metric</t>
  </si>
  <si>
    <t>Outside Diameter (mm)</t>
  </si>
  <si>
    <t>Outside Diameter (Inch)</t>
  </si>
  <si>
    <t>Select K</t>
  </si>
  <si>
    <t>K=1, Spherical or tapered roller bearings</t>
  </si>
  <si>
    <t>K= 5, Cylindrical or needle bearings</t>
  </si>
  <si>
    <t>K=10, Radial ball bearings</t>
  </si>
  <si>
    <t xml:space="preserve">Select RPM </t>
  </si>
  <si>
    <t>Re-Lubrication (Weeks)</t>
  </si>
  <si>
    <t>Bore</t>
  </si>
  <si>
    <t>OD</t>
  </si>
  <si>
    <t>Width</t>
  </si>
  <si>
    <t xml:space="preserve">Shifts per week </t>
  </si>
  <si>
    <t>Re-Lubrication (Hours)</t>
  </si>
  <si>
    <t>Inside Diameters (Bore) (mm)</t>
  </si>
  <si>
    <t>Inside Diameters (Bore) (Inch)</t>
  </si>
  <si>
    <t>Maximum 21 shifts</t>
  </si>
  <si>
    <t>Rating of Importance to Customer</t>
  </si>
  <si>
    <t>Lower Spec</t>
  </si>
  <si>
    <t>Target</t>
  </si>
  <si>
    <t>Upper Spec</t>
  </si>
  <si>
    <t>Corrective Actions</t>
  </si>
  <si>
    <t>Final Number of Tasks</t>
  </si>
  <si>
    <t>Delta Tasks</t>
  </si>
  <si>
    <t>Delta Minutes</t>
  </si>
  <si>
    <t>Delta Hours</t>
  </si>
  <si>
    <t>TASK SUMMARY</t>
  </si>
  <si>
    <t>Initial Number of Tasks</t>
  </si>
  <si>
    <t>Tasks</t>
  </si>
  <si>
    <t>Down</t>
  </si>
  <si>
    <t>Up</t>
  </si>
  <si>
    <t>Yes</t>
  </si>
  <si>
    <t>No</t>
  </si>
  <si>
    <t>Evident</t>
  </si>
  <si>
    <t>Hidden</t>
  </si>
  <si>
    <t>NA</t>
  </si>
  <si>
    <t>E/H</t>
  </si>
  <si>
    <t>Trade or Craft</t>
  </si>
  <si>
    <t>Running or down</t>
  </si>
  <si>
    <t>Hidden or evident</t>
  </si>
  <si>
    <t>Changes</t>
  </si>
  <si>
    <t>TPM</t>
  </si>
  <si>
    <t xml:space="preserve">Total </t>
  </si>
  <si>
    <t>Freq</t>
  </si>
  <si>
    <t>Pie Chart of Changes</t>
  </si>
  <si>
    <t>Pie Chart of Tasks</t>
  </si>
  <si>
    <t>Failure Mode</t>
  </si>
  <si>
    <t>Root Cause</t>
  </si>
  <si>
    <t>Possible Root Cause</t>
  </si>
  <si>
    <t>Number of Events</t>
  </si>
  <si>
    <t>HIGH 9, &gt;30 hours
Medium 5, 15-30  minutes
Low 1 &lt;15</t>
  </si>
  <si>
    <t>Action</t>
  </si>
  <si>
    <t>Total</t>
  </si>
  <si>
    <t>Description of Cost</t>
  </si>
  <si>
    <t>$ / hr</t>
  </si>
  <si>
    <t>Description</t>
  </si>
  <si>
    <t>Hours</t>
  </si>
  <si>
    <t>Hourly Rate</t>
  </si>
  <si>
    <t>Overhead</t>
  </si>
  <si>
    <t>Parts per hour</t>
  </si>
  <si>
    <t>Cost per piece</t>
  </si>
  <si>
    <t>Delta</t>
  </si>
  <si>
    <t>Frequency</t>
  </si>
  <si>
    <r>
      <t xml:space="preserve">Total Manhours </t>
    </r>
    <r>
      <rPr>
        <b/>
        <sz val="12"/>
        <rFont val="Arial"/>
        <family val="2"/>
      </rPr>
      <t xml:space="preserve">
(Minutes)</t>
    </r>
  </si>
  <si>
    <t>Minutes</t>
  </si>
  <si>
    <r>
      <t xml:space="preserve">Total Manhours </t>
    </r>
    <r>
      <rPr>
        <b/>
        <sz val="12"/>
        <rFont val="Arial"/>
        <family val="2"/>
      </rPr>
      <t xml:space="preserve">
(Hours)</t>
    </r>
  </si>
  <si>
    <t>Final Manhours (Minutes)</t>
  </si>
  <si>
    <t>Final Manhours (Hours)</t>
  </si>
  <si>
    <t>PM Freq</t>
  </si>
  <si>
    <t>1 week</t>
  </si>
  <si>
    <t>Yearly</t>
  </si>
  <si>
    <t>#</t>
  </si>
  <si>
    <t>Events (yr.)</t>
  </si>
  <si>
    <t>Maintenance</t>
  </si>
  <si>
    <t>Production Loss</t>
  </si>
  <si>
    <t>Total Cost</t>
  </si>
  <si>
    <t>Maximo PM Job Plan Name</t>
  </si>
  <si>
    <t>Maximo Task Name</t>
  </si>
  <si>
    <t>Maximo Task Steps 
(PM Tasks)</t>
  </si>
  <si>
    <t>Autonomous Maintenance</t>
  </si>
  <si>
    <t>No.</t>
  </si>
  <si>
    <t>Labor Crafts</t>
  </si>
  <si>
    <r>
      <t xml:space="preserve">SMED
Machine </t>
    </r>
    <r>
      <rPr>
        <b/>
        <sz val="12"/>
        <color indexed="10"/>
        <rFont val="Arial"/>
        <family val="2"/>
      </rPr>
      <t>Down</t>
    </r>
    <r>
      <rPr>
        <b/>
        <sz val="12"/>
        <color indexed="8"/>
        <rFont val="Arial"/>
        <family val="2"/>
      </rPr>
      <t xml:space="preserve">
Machine  </t>
    </r>
    <r>
      <rPr>
        <b/>
        <sz val="12"/>
        <color indexed="10"/>
        <rFont val="Arial"/>
        <family val="2"/>
      </rPr>
      <t>Up</t>
    </r>
  </si>
  <si>
    <t>PM Interval (Weeks)</t>
  </si>
  <si>
    <t>Task Duration (Minutes)</t>
  </si>
  <si>
    <r>
      <t xml:space="preserve">Annual </t>
    </r>
    <r>
      <rPr>
        <b/>
        <sz val="12"/>
        <color indexed="10"/>
        <rFont val="Arial"/>
        <family val="2"/>
      </rPr>
      <t>Downtime</t>
    </r>
    <r>
      <rPr>
        <b/>
        <sz val="12"/>
        <color indexed="8"/>
        <rFont val="Arial"/>
        <family val="2"/>
      </rPr>
      <t xml:space="preserve">
(Minutes) </t>
    </r>
  </si>
  <si>
    <t>Root Cause of failure</t>
  </si>
  <si>
    <t>PM Interval 
(Weeks)</t>
  </si>
  <si>
    <t>Task Duration 
(Minutes)</t>
  </si>
  <si>
    <t>Comments</t>
  </si>
  <si>
    <t>Responsible 
and 
Date</t>
  </si>
  <si>
    <t>Type of Change</t>
  </si>
  <si>
    <t>"No Change" (NC)</t>
  </si>
  <si>
    <r>
      <t xml:space="preserve">Annual </t>
    </r>
    <r>
      <rPr>
        <b/>
        <sz val="12"/>
        <color indexed="10"/>
        <rFont val="Arial"/>
        <family val="2"/>
      </rPr>
      <t xml:space="preserve">Uptime </t>
    </r>
    <r>
      <rPr>
        <b/>
        <sz val="12"/>
        <color indexed="8"/>
        <rFont val="Arial"/>
        <family val="2"/>
      </rPr>
      <t xml:space="preserve">
(Minutes)</t>
    </r>
  </si>
  <si>
    <t>No Change</t>
  </si>
  <si>
    <t>Maintenance Annual Downtime</t>
  </si>
  <si>
    <r>
      <t xml:space="preserve">Autonomous Maintenance </t>
    </r>
    <r>
      <rPr>
        <b/>
        <sz val="10"/>
        <color indexed="8"/>
        <rFont val="Arial"/>
        <family val="2"/>
      </rPr>
      <t>Downtime</t>
    </r>
  </si>
  <si>
    <r>
      <t xml:space="preserve">Maintenance </t>
    </r>
    <r>
      <rPr>
        <b/>
        <sz val="10"/>
        <color indexed="8"/>
        <rFont val="Arial"/>
        <family val="2"/>
      </rPr>
      <t>Downtime</t>
    </r>
  </si>
  <si>
    <t>Uptime</t>
  </si>
  <si>
    <t xml:space="preserve">Downtime </t>
  </si>
  <si>
    <t>DOWNTIME</t>
  </si>
  <si>
    <r>
      <t>MANHOUR SUMMAR</t>
    </r>
    <r>
      <rPr>
        <b/>
        <sz val="12"/>
        <color indexed="10"/>
        <rFont val="Arial"/>
        <family val="2"/>
      </rPr>
      <t>Y</t>
    </r>
  </si>
  <si>
    <t xml:space="preserve">MANHOURS </t>
  </si>
  <si>
    <r>
      <t>MANHOURS</t>
    </r>
    <r>
      <rPr>
        <b/>
        <sz val="12"/>
        <color indexed="10"/>
        <rFont val="Arial"/>
        <family val="2"/>
      </rPr>
      <t xml:space="preserve"> </t>
    </r>
  </si>
  <si>
    <t xml:space="preserve">Maintenance Uptime </t>
  </si>
  <si>
    <r>
      <t xml:space="preserve">Maintenance </t>
    </r>
    <r>
      <rPr>
        <b/>
        <sz val="12"/>
        <rFont val="Arial"/>
        <family val="2"/>
      </rPr>
      <t>Downtime</t>
    </r>
  </si>
  <si>
    <t>Autonomous Maintenance Uptime</t>
  </si>
  <si>
    <t>Autonomous Maintenance Downtime</t>
  </si>
  <si>
    <r>
      <t xml:space="preserve">Annual </t>
    </r>
    <r>
      <rPr>
        <b/>
        <sz val="12"/>
        <rFont val="Arial"/>
        <family val="2"/>
      </rPr>
      <t>Downtime</t>
    </r>
  </si>
  <si>
    <t>Annual Uptime</t>
  </si>
  <si>
    <t>Final Tasks</t>
  </si>
  <si>
    <t>Initial Tasks</t>
  </si>
  <si>
    <t>Craft Distribution</t>
  </si>
  <si>
    <t>Monthly</t>
  </si>
  <si>
    <t>Quarterly</t>
  </si>
  <si>
    <t xml:space="preserve">Final </t>
  </si>
  <si>
    <r>
      <t xml:space="preserve">Annual </t>
    </r>
    <r>
      <rPr>
        <b/>
        <sz val="12"/>
        <color indexed="10"/>
        <rFont val="Arial"/>
        <family val="2"/>
      </rPr>
      <t>Downtime</t>
    </r>
    <r>
      <rPr>
        <b/>
        <sz val="12"/>
        <color indexed="8"/>
        <rFont val="Arial"/>
        <family val="2"/>
      </rPr>
      <t xml:space="preserve">
(Hours) </t>
    </r>
  </si>
  <si>
    <r>
      <t xml:space="preserve">Annual </t>
    </r>
    <r>
      <rPr>
        <b/>
        <sz val="12"/>
        <color indexed="10"/>
        <rFont val="Arial"/>
        <family val="2"/>
      </rPr>
      <t xml:space="preserve">Uptime </t>
    </r>
    <r>
      <rPr>
        <b/>
        <sz val="12"/>
        <color indexed="8"/>
        <rFont val="Arial"/>
        <family val="2"/>
      </rPr>
      <t xml:space="preserve">
(Hours)</t>
    </r>
  </si>
  <si>
    <t>Delta Manhours</t>
  </si>
  <si>
    <r>
      <t xml:space="preserve">DOWNTIME </t>
    </r>
    <r>
      <rPr>
        <b/>
        <sz val="12"/>
        <color indexed="10"/>
        <rFont val="Arial"/>
        <family val="2"/>
      </rPr>
      <t>SUMMARY</t>
    </r>
  </si>
  <si>
    <t>Initial Hours</t>
  </si>
  <si>
    <t>Final Hours</t>
  </si>
  <si>
    <t>Craft Labor and Task Distribution</t>
  </si>
  <si>
    <t>Summary</t>
  </si>
  <si>
    <t>Final Strategy</t>
  </si>
  <si>
    <r>
      <t xml:space="preserve">Maintenance Labor </t>
    </r>
    <r>
      <rPr>
        <b/>
        <i/>
        <sz val="12"/>
        <rFont val="Arial"/>
        <family val="2"/>
      </rPr>
      <t>(includes salary &amp; benefits)</t>
    </r>
  </si>
  <si>
    <r>
      <t xml:space="preserve">Production Labor </t>
    </r>
    <r>
      <rPr>
        <b/>
        <i/>
        <sz val="12"/>
        <rFont val="Arial"/>
        <family val="2"/>
      </rPr>
      <t>(includes salary &amp; benefits)</t>
    </r>
  </si>
  <si>
    <r>
      <t xml:space="preserve">Machine Downtime Cost </t>
    </r>
    <r>
      <rPr>
        <b/>
        <i/>
        <sz val="12"/>
        <rFont val="Arial"/>
        <family val="2"/>
      </rPr>
      <t>(per hour)</t>
    </r>
  </si>
  <si>
    <t>Total (RPN)</t>
  </si>
  <si>
    <t>Number of Personnel Performing Task</t>
  </si>
  <si>
    <t>Initial Manhours (Minutes)</t>
  </si>
  <si>
    <t>Initial Manhours (Hours)</t>
  </si>
  <si>
    <t>Initial Manhours</t>
  </si>
  <si>
    <t>Maintenance Annual Uptime</t>
  </si>
  <si>
    <r>
      <t>Maintenance</t>
    </r>
    <r>
      <rPr>
        <b/>
        <sz val="10"/>
        <color indexed="10"/>
        <rFont val="Arial"/>
        <family val="2"/>
      </rPr>
      <t xml:space="preserve"> Uptime</t>
    </r>
  </si>
  <si>
    <t>PM Freq Distribution</t>
  </si>
  <si>
    <t>List Data</t>
  </si>
  <si>
    <t>Sub-Section / Station</t>
  </si>
  <si>
    <t>Parts / Cost</t>
  </si>
  <si>
    <t>Preventative Maintenance Worksheet</t>
  </si>
  <si>
    <t>None</t>
  </si>
  <si>
    <t>Functional Failures</t>
  </si>
  <si>
    <t xml:space="preserve">Optimized Preventive Task Description </t>
  </si>
  <si>
    <t>Special Tools (Add to PM)</t>
  </si>
  <si>
    <t>Re-Lubrication (Years)</t>
  </si>
  <si>
    <t>Daily</t>
  </si>
  <si>
    <t>Type of Maintenance</t>
  </si>
  <si>
    <t>Maintenance Types</t>
  </si>
  <si>
    <t>1 Condition Based</t>
  </si>
  <si>
    <t>2 Scheduled Restoration</t>
  </si>
  <si>
    <t>3 Scheduled Discard</t>
  </si>
  <si>
    <t>4 Redesign</t>
  </si>
  <si>
    <t>5 Failure Finding</t>
  </si>
  <si>
    <t>6 Run to Failure</t>
  </si>
  <si>
    <t>"New Task" (NT)</t>
  </si>
  <si>
    <t>"Deleted Task" (D)</t>
  </si>
  <si>
    <t>"Consolidated Tasks" (CT)</t>
  </si>
  <si>
    <t>Moved to "Run to Failure" (RTF)</t>
  </si>
  <si>
    <t>"Extended Frequency" (EF)</t>
  </si>
  <si>
    <t>"Reduced Frequency" (RF)</t>
  </si>
  <si>
    <t>Moved to "Autonomous Maintenance" (AM)</t>
  </si>
  <si>
    <t>Moved to "Condition Based" (CBT)</t>
  </si>
  <si>
    <t>Moved to "Schedule Restore/Discard" (SRD)</t>
  </si>
  <si>
    <t>Moved to "Redesign" (RD)</t>
  </si>
  <si>
    <t>"Enhanced Description" (EH)</t>
  </si>
  <si>
    <t>Semi Annual</t>
  </si>
  <si>
    <t>Operators</t>
  </si>
  <si>
    <t>Mechanics</t>
  </si>
  <si>
    <t>Electricians</t>
  </si>
  <si>
    <t>Deleted Task</t>
  </si>
  <si>
    <t>Extended Frequency</t>
  </si>
  <si>
    <t>Reduced Frequency</t>
  </si>
  <si>
    <t>New Task</t>
  </si>
  <si>
    <t>Consolidated Tasks</t>
  </si>
  <si>
    <t>Condition Based</t>
  </si>
  <si>
    <t>Enhanced Description</t>
  </si>
  <si>
    <t>Schedule Restore/Discard</t>
  </si>
  <si>
    <t>Run to Failure</t>
  </si>
  <si>
    <t>Redesign</t>
  </si>
  <si>
    <t>NC (no Change)</t>
  </si>
  <si>
    <t>D (Deleted)</t>
  </si>
  <si>
    <t>EF (Extended Freq)</t>
  </si>
  <si>
    <t>RF (Reduced Freq)</t>
  </si>
  <si>
    <t>NT (New Task)</t>
  </si>
  <si>
    <t>CT (Consolidated Task)</t>
  </si>
  <si>
    <t>AM (Autonomous Maintenance)</t>
  </si>
  <si>
    <t>CBT (Condition Based Maintenance)</t>
  </si>
  <si>
    <t>EH (Enhance Description)</t>
  </si>
  <si>
    <t>RTF (Run to Failure)</t>
  </si>
  <si>
    <t>RD (Redesign)</t>
  </si>
  <si>
    <t>SRD (scheduled discard)</t>
  </si>
  <si>
    <t>Near Certainty E=0.9</t>
  </si>
  <si>
    <t>Assessment Description and Recommended Action</t>
  </si>
  <si>
    <t>Risk Level</t>
  </si>
  <si>
    <t>Risk Exposure</t>
  </si>
  <si>
    <t>Highly Likely D=0.7</t>
  </si>
  <si>
    <t>High</t>
  </si>
  <si>
    <t>Likely 
C=0.5</t>
  </si>
  <si>
    <t>Unlikely 
B=0.3</t>
  </si>
  <si>
    <t xml:space="preserve">Ensure means of control acceptable and perform risk mitigation.  Evaluate benefits of additional risk mitigation </t>
  </si>
  <si>
    <t>Medium</t>
  </si>
  <si>
    <t>Remote 
A=0.1</t>
  </si>
  <si>
    <t>Minimal</t>
  </si>
  <si>
    <t>Marginal</t>
  </si>
  <si>
    <t>Moderate</t>
  </si>
  <si>
    <t>Critical</t>
  </si>
  <si>
    <t>Catastrophic</t>
  </si>
  <si>
    <t>Low</t>
  </si>
  <si>
    <t>&lt; 0.9</t>
  </si>
  <si>
    <t>Failure Probability</t>
  </si>
  <si>
    <t>Event Impact Descriptions</t>
  </si>
  <si>
    <t>Failure likely to occur under any operating condition</t>
  </si>
  <si>
    <t>1 Minimal</t>
  </si>
  <si>
    <t>Little or no cost or schedule impact</t>
  </si>
  <si>
    <t>Associated equipment has frequent failures</t>
  </si>
  <si>
    <t>2 Marginal</t>
  </si>
  <si>
    <t>Able to maintenance same approach, low cost (&lt;5%) or schedule impact</t>
  </si>
  <si>
    <t>Similar equipment as experience occasional failure</t>
  </si>
  <si>
    <t>3 Moderate</t>
  </si>
  <si>
    <t>Isolated failure associates with identical equipment</t>
  </si>
  <si>
    <t>4 Critical</t>
  </si>
  <si>
    <t>Possible workaround with high cost (7-10%), unacceptable impact to safety or schedule</t>
  </si>
  <si>
    <t>Events unlikely, NO failures associated with similar equipment</t>
  </si>
  <si>
    <t>5 Catastrophic</t>
  </si>
  <si>
    <t>Event Impact</t>
  </si>
  <si>
    <t>Risk Exposure Level</t>
  </si>
  <si>
    <t>Risk Exposure = (Failure Probability) x (Event Impact)</t>
  </si>
  <si>
    <t>MISSION Impact</t>
  </si>
  <si>
    <t>Customer Impact</t>
  </si>
  <si>
    <t>Single Point Failure</t>
  </si>
  <si>
    <t>Pm/PdM History</t>
  </si>
  <si>
    <t>Regulatory Impact</t>
  </si>
  <si>
    <t>Raw Score</t>
  </si>
  <si>
    <t>&gt; 2.5</t>
  </si>
  <si>
    <t>0.9 to 2.4</t>
  </si>
  <si>
    <t>Safety Impact</t>
  </si>
  <si>
    <t>Environmental Impact</t>
  </si>
  <si>
    <t>CM History</t>
  </si>
  <si>
    <t>Reliability</t>
  </si>
  <si>
    <t>Spares Parts Lead Time</t>
  </si>
  <si>
    <t>Preventive Maintenance Optimization Fictional Failure C&amp;E Matrix</t>
  </si>
  <si>
    <t>Asset Replacement Value</t>
  </si>
  <si>
    <t>Planned Utilization</t>
  </si>
  <si>
    <t>Workaround exist, schedule recoverable, moderate cost (5-7%), potential impact to personnel safety</t>
  </si>
  <si>
    <t>High probability of failure occurrence and unacceptable consequence.  Requires risk mitigation plan</t>
  </si>
  <si>
    <t>Means of control acceptable.  Minimal oversight required</t>
  </si>
  <si>
    <t>No workaround exists, high cost (&gt;10%), unacceptable impact to safety or scheduled</t>
  </si>
  <si>
    <t>Failure Hidden /  Evident to operator</t>
  </si>
  <si>
    <r>
      <t xml:space="preserve">Failure Effects / Consequences </t>
    </r>
    <r>
      <rPr>
        <b/>
        <sz val="12"/>
        <color indexed="16"/>
        <rFont val="Arial"/>
        <family val="2"/>
      </rPr>
      <t>("Critical to" Productivity, Availability, Scrap, Quality, Safety)</t>
    </r>
  </si>
  <si>
    <t>Required Parts to be added to Maximo</t>
  </si>
  <si>
    <t>Normal Wear</t>
  </si>
  <si>
    <t>Normal Wear and Tear</t>
  </si>
  <si>
    <t>Loss of Air</t>
  </si>
  <si>
    <t>Nails</t>
  </si>
  <si>
    <t>Critical to Safety</t>
  </si>
  <si>
    <t>none</t>
  </si>
  <si>
    <t>down</t>
  </si>
  <si>
    <t>Oil leak</t>
  </si>
  <si>
    <t>Tire cord breakdown</t>
  </si>
  <si>
    <t>Inspect the tires looking for abnormal bulges or wear</t>
  </si>
  <si>
    <t>Using the internal air pressure monitor verify the air pressure is between 30 - 32 psi</t>
  </si>
  <si>
    <t>up</t>
  </si>
  <si>
    <t>Shock absorbers</t>
  </si>
  <si>
    <t>Component or Assembly</t>
  </si>
  <si>
    <t>Inspect the tires with a calibrated tire tread depth gauge.  Replace when tread is 1/8" deep</t>
  </si>
  <si>
    <t>Tread depth gauge</t>
  </si>
  <si>
    <t>Critical to production</t>
  </si>
  <si>
    <t>Inspect the tires wish a calibration tire pressure gauge.  Pressure to be between 30 - 32 PSI</t>
  </si>
  <si>
    <t>heat and road hazard</t>
  </si>
  <si>
    <t>Manhour Calculation</t>
  </si>
  <si>
    <t>Purchase a better set of tires with higher heat capability</t>
  </si>
  <si>
    <t>Leaking seals</t>
  </si>
  <si>
    <t>Inspect the shock absorber of present of oils</t>
  </si>
  <si>
    <t>PM Strategy</t>
  </si>
  <si>
    <t>AM Strategy</t>
  </si>
  <si>
    <t>Production Line: My Car</t>
  </si>
  <si>
    <t>Tire Pressure Gauge</t>
  </si>
  <si>
    <r>
      <t xml:space="preserve">Component Failure Mode 
</t>
    </r>
    <r>
      <rPr>
        <b/>
        <sz val="12"/>
        <color rgb="FFFF0000"/>
        <rFont val="Arial"/>
        <family val="2"/>
      </rPr>
      <t>(X component fai</t>
    </r>
    <r>
      <rPr>
        <b/>
        <sz val="12"/>
        <color indexed="10"/>
        <rFont val="Arial"/>
        <family val="2"/>
      </rPr>
      <t xml:space="preserve">ls due to Y)
</t>
    </r>
    <r>
      <rPr>
        <b/>
        <sz val="12"/>
        <color theme="6" tint="-0.499984740745262"/>
        <rFont val="Arial"/>
        <family val="2"/>
      </rPr>
      <t>What risk you want to protect against</t>
    </r>
  </si>
  <si>
    <t>mechanics</t>
  </si>
  <si>
    <t>Oil Level low</t>
  </si>
  <si>
    <t>Oil Failure</t>
  </si>
  <si>
    <t>Replace shock absorber when mileage reached set point of 60K</t>
  </si>
  <si>
    <t>Oil failure due to heat, water and acids</t>
  </si>
  <si>
    <t>Oil consumption</t>
  </si>
  <si>
    <t>Verify the oil level using the oil dip stick.  Must be between the lines</t>
  </si>
  <si>
    <t>1 Condition or Predictive Based</t>
  </si>
  <si>
    <t>5 Q 30W oil and filter XXXX</t>
  </si>
  <si>
    <t>Motor Oil</t>
  </si>
  <si>
    <t>Alternator</t>
  </si>
  <si>
    <t>Diode Failure</t>
  </si>
  <si>
    <t>Wiring failure</t>
  </si>
  <si>
    <t>Bearing failure</t>
  </si>
  <si>
    <t>Belt failure</t>
  </si>
  <si>
    <t>Diode Failure due to normal use</t>
  </si>
  <si>
    <t>Wiring failure due to normal use</t>
  </si>
  <si>
    <t>Bearing failure due to normal use</t>
  </si>
  <si>
    <t>Belt failure normal wear</t>
  </si>
  <si>
    <t>Critical to Operation</t>
  </si>
  <si>
    <t>Take an oil sample and send it out for testing.  Replace at laboratory recommendation</t>
  </si>
  <si>
    <t>Oil testing Cup</t>
  </si>
  <si>
    <t>Measure alternator output voltage.  Repair replace at less than 12 Volts</t>
  </si>
  <si>
    <t>no</t>
  </si>
  <si>
    <t>2 Condition or Predictive Based</t>
  </si>
  <si>
    <t>Part number xxxx belt</t>
  </si>
  <si>
    <t>Alternator output voltage Tester</t>
  </si>
  <si>
    <t>Dirt and Grime</t>
  </si>
  <si>
    <t>Cracks</t>
  </si>
  <si>
    <t>Road dirt</t>
  </si>
  <si>
    <t>Projectile off the road</t>
  </si>
  <si>
    <t>Clean with Windex and a lint free towel</t>
  </si>
  <si>
    <t>My Car</t>
  </si>
  <si>
    <t>Dales Car</t>
  </si>
  <si>
    <t>Inspect Windshield</t>
  </si>
  <si>
    <t xml:space="preserve">Front </t>
  </si>
  <si>
    <t>mech</t>
  </si>
  <si>
    <t>Inspect Tires</t>
  </si>
  <si>
    <t>Bottom</t>
  </si>
  <si>
    <t>Inspect Door Handle</t>
  </si>
  <si>
    <t>Side</t>
  </si>
  <si>
    <t>Inspect Motor Oil</t>
  </si>
  <si>
    <t>Inspect Wiper motor</t>
  </si>
  <si>
    <t>Elec</t>
  </si>
  <si>
    <t>Inspect Wiper Blades</t>
  </si>
  <si>
    <t>Inspect Head lights</t>
  </si>
  <si>
    <t>Inspect Tail Lights</t>
  </si>
  <si>
    <t>Rear</t>
  </si>
  <si>
    <t>Lubricate doors</t>
  </si>
  <si>
    <t xml:space="preserve">Lubricate Truck </t>
  </si>
  <si>
    <t>Change motor oil</t>
  </si>
  <si>
    <t>Change Automatic transmission oil</t>
  </si>
  <si>
    <t>Check Spare tire</t>
  </si>
  <si>
    <t>Check convertible roof</t>
  </si>
  <si>
    <t>Top</t>
  </si>
  <si>
    <t>check siren</t>
  </si>
  <si>
    <t>check flashing lights</t>
  </si>
  <si>
    <t>Change Manual Transmission Oil</t>
  </si>
  <si>
    <t>low or poor Motor Oil</t>
  </si>
  <si>
    <t>normal wear</t>
  </si>
  <si>
    <t>noisy doors</t>
  </si>
  <si>
    <t>bad lubrication, water, heat</t>
  </si>
  <si>
    <t>noisy Trunk Door</t>
  </si>
  <si>
    <t>low pressure on Spare tire</t>
  </si>
  <si>
    <t>idle, heat, ozone</t>
  </si>
  <si>
    <t>bad  or worn Tires</t>
  </si>
  <si>
    <t>Nails and pot holes damage tires</t>
  </si>
  <si>
    <t>bad Wiper Blades</t>
  </si>
  <si>
    <t>burnt out Head lights</t>
  </si>
  <si>
    <t>rocks and normal wear</t>
  </si>
  <si>
    <t>burnt out Tail Lights</t>
  </si>
  <si>
    <t>Cracked Windshield</t>
  </si>
  <si>
    <t>Rocks hit windshield</t>
  </si>
  <si>
    <t>broken Door Handle</t>
  </si>
  <si>
    <t>motor oil fails</t>
  </si>
  <si>
    <t>Automatic transmission oil fails</t>
  </si>
  <si>
    <t>defective  Wiper motor</t>
  </si>
  <si>
    <t>Noisy Trunk Door</t>
  </si>
  <si>
    <t>Light Burned out rear</t>
  </si>
  <si>
    <t>Lights</t>
  </si>
  <si>
    <t>Light Burned out Front</t>
  </si>
  <si>
    <t>Light Burned out interior</t>
  </si>
  <si>
    <t>Broken lense rear</t>
  </si>
  <si>
    <t>Light Burned out due to normal wear</t>
  </si>
  <si>
    <t>Broken lense front</t>
  </si>
  <si>
    <t>Unknown</t>
  </si>
  <si>
    <t>Exhaust System</t>
  </si>
  <si>
    <t>Brakes</t>
  </si>
  <si>
    <t>Tires</t>
  </si>
  <si>
    <t>Corrosion</t>
  </si>
  <si>
    <t>Windshield Wipers</t>
  </si>
  <si>
    <t>Exposure to element, ice, snow and normal use</t>
  </si>
  <si>
    <t>New Wiper., PN xxx</t>
  </si>
  <si>
    <t>New Brakes PN xxx</t>
  </si>
  <si>
    <t>Preventative Maintenance Optimization - Your Car</t>
  </si>
  <si>
    <t>Alternator Rebuilt Kit xxxx</t>
  </si>
  <si>
    <t>Use ultrasound analysis to determine bearing noise.  Replace or repair at 12 db</t>
  </si>
  <si>
    <t>UE 1000 Ultrasonic Tester</t>
  </si>
  <si>
    <t>Replace the serpentine belt at 150 K Miles</t>
  </si>
  <si>
    <t>Windshield</t>
  </si>
  <si>
    <t>Lint Free Towels and Windex</t>
  </si>
  <si>
    <t>Inspect windshield for dirt and grime</t>
  </si>
  <si>
    <t>Inspect windshield for visible crack and other damage</t>
  </si>
  <si>
    <t>Windshield replacement Kit</t>
  </si>
  <si>
    <t>Inspect for proper operator before using</t>
  </si>
  <si>
    <t>Inspect and replace when corroded or when noise increases</t>
  </si>
  <si>
    <t>Plyers</t>
  </si>
  <si>
    <t>Inspect and replace when brake pad is 3/16 - 1/8" thick</t>
  </si>
  <si>
    <t>Measuring device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</si>
</sst>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0"/>
    <numFmt numFmtId="167" formatCode="0.0"/>
    <numFmt numFmtId="168" formatCode="&quot;$&quot;#,##0.00"/>
    <numFmt numFmtId="169" formatCode="0_);[Red]\(0\)"/>
    <numFmt numFmtId="170" formatCode="&quot;$&quot;#,##0"/>
  </numFmts>
  <fonts count="43" x14ac:knownFonts="1">
    <font>
      <sz val="10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6"/>
      <color indexed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8"/>
      <color indexed="8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8"/>
      <name val="Arial"/>
      <family val="2"/>
    </font>
    <font>
      <b/>
      <sz val="20"/>
      <color indexed="18"/>
      <name val="Arial"/>
      <family val="2"/>
    </font>
    <font>
      <b/>
      <sz val="24"/>
      <color indexed="8"/>
      <name val="Arial"/>
      <family val="2"/>
    </font>
    <font>
      <b/>
      <sz val="18"/>
      <name val="Arial"/>
      <family val="2"/>
    </font>
    <font>
      <b/>
      <sz val="22"/>
      <color indexed="8"/>
      <name val="Arial"/>
      <family val="2"/>
    </font>
    <font>
      <b/>
      <i/>
      <sz val="10"/>
      <color indexed="8"/>
      <name val="Arial"/>
      <family val="2"/>
    </font>
    <font>
      <b/>
      <sz val="24"/>
      <color indexed="8"/>
      <name val="Arial"/>
      <family val="2"/>
    </font>
    <font>
      <b/>
      <i/>
      <sz val="12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6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32"/>
      </left>
      <right/>
      <top style="thick">
        <color indexed="32"/>
      </top>
      <bottom/>
      <diagonal/>
    </border>
    <border>
      <left/>
      <right/>
      <top style="thick">
        <color indexed="32"/>
      </top>
      <bottom/>
      <diagonal/>
    </border>
    <border>
      <left/>
      <right style="thick">
        <color indexed="32"/>
      </right>
      <top style="thick">
        <color indexed="32"/>
      </top>
      <bottom/>
      <diagonal/>
    </border>
    <border>
      <left style="thick">
        <color indexed="32"/>
      </left>
      <right/>
      <top/>
      <bottom/>
      <diagonal/>
    </border>
    <border>
      <left/>
      <right style="thick">
        <color indexed="32"/>
      </right>
      <top/>
      <bottom/>
      <diagonal/>
    </border>
    <border>
      <left style="thick">
        <color indexed="32"/>
      </left>
      <right style="thin">
        <color indexed="64"/>
      </right>
      <top style="thick">
        <color indexed="3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32"/>
      </top>
      <bottom style="thin">
        <color indexed="64"/>
      </bottom>
      <diagonal/>
    </border>
    <border>
      <left style="thin">
        <color indexed="64"/>
      </left>
      <right style="thick">
        <color indexed="32"/>
      </right>
      <top style="thick">
        <color indexed="32"/>
      </top>
      <bottom style="thin">
        <color indexed="64"/>
      </bottom>
      <diagonal/>
    </border>
    <border>
      <left style="thick">
        <color indexed="3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32"/>
      </right>
      <top style="thin">
        <color indexed="64"/>
      </top>
      <bottom style="thin">
        <color indexed="64"/>
      </bottom>
      <diagonal/>
    </border>
    <border>
      <left style="thick">
        <color indexed="32"/>
      </left>
      <right style="thick">
        <color indexed="32"/>
      </right>
      <top style="thin">
        <color indexed="64"/>
      </top>
      <bottom style="thin">
        <color indexed="64"/>
      </bottom>
      <diagonal/>
    </border>
    <border>
      <left style="thick">
        <color indexed="32"/>
      </left>
      <right style="thick">
        <color indexed="32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32"/>
      </top>
      <bottom style="thin">
        <color indexed="64"/>
      </bottom>
      <diagonal/>
    </border>
    <border>
      <left/>
      <right style="thin">
        <color indexed="64"/>
      </right>
      <top style="thick">
        <color indexed="32"/>
      </top>
      <bottom style="thin">
        <color indexed="64"/>
      </bottom>
      <diagonal/>
    </border>
    <border>
      <left style="thick">
        <color indexed="3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32"/>
      </left>
      <right style="thick">
        <color indexed="32"/>
      </right>
      <top style="thin">
        <color indexed="64"/>
      </top>
      <bottom/>
      <diagonal/>
    </border>
    <border>
      <left style="thick">
        <color indexed="32"/>
      </left>
      <right style="thick">
        <color indexed="32"/>
      </right>
      <top style="thick">
        <color indexed="32"/>
      </top>
      <bottom/>
      <diagonal/>
    </border>
    <border>
      <left style="thick">
        <color indexed="3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39"/>
      </left>
      <right style="thick">
        <color indexed="39"/>
      </right>
      <top style="thick">
        <color indexed="3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39"/>
      </left>
      <right style="thick">
        <color indexed="3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39"/>
      </right>
      <top style="thin">
        <color indexed="64"/>
      </top>
      <bottom/>
      <diagonal/>
    </border>
    <border>
      <left style="thick">
        <color indexed="32"/>
      </left>
      <right style="thick">
        <color indexed="32"/>
      </right>
      <top/>
      <bottom style="thick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32"/>
      </left>
      <right style="thin">
        <color indexed="64"/>
      </right>
      <top style="thick">
        <color indexed="32"/>
      </top>
      <bottom style="thick">
        <color indexed="32"/>
      </bottom>
      <diagonal/>
    </border>
    <border>
      <left style="thin">
        <color indexed="64"/>
      </left>
      <right style="thin">
        <color indexed="64"/>
      </right>
      <top style="thick">
        <color indexed="32"/>
      </top>
      <bottom style="thick">
        <color indexed="32"/>
      </bottom>
      <diagonal/>
    </border>
    <border>
      <left style="thin">
        <color indexed="64"/>
      </left>
      <right style="thick">
        <color indexed="32"/>
      </right>
      <top style="thick">
        <color indexed="32"/>
      </top>
      <bottom style="thick">
        <color indexed="32"/>
      </bottom>
      <diagonal/>
    </border>
    <border>
      <left style="thick">
        <color indexed="3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32"/>
      </right>
      <top/>
      <bottom style="thin">
        <color indexed="64"/>
      </bottom>
      <diagonal/>
    </border>
    <border>
      <left style="thick">
        <color indexed="3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32"/>
      </right>
      <top style="thin">
        <color indexed="64"/>
      </top>
      <bottom/>
      <diagonal/>
    </border>
    <border>
      <left style="thick">
        <color indexed="32"/>
      </left>
      <right style="thick">
        <color indexed="32"/>
      </right>
      <top style="thick">
        <color indexed="32"/>
      </top>
      <bottom style="thick">
        <color indexed="32"/>
      </bottom>
      <diagonal/>
    </border>
    <border>
      <left style="thick">
        <color indexed="32"/>
      </left>
      <right/>
      <top style="thick">
        <color indexed="32"/>
      </top>
      <bottom style="thick">
        <color indexed="32"/>
      </bottom>
      <diagonal/>
    </border>
    <border>
      <left style="thick">
        <color indexed="32"/>
      </left>
      <right style="thick">
        <color indexed="32"/>
      </right>
      <top style="thick">
        <color indexed="32"/>
      </top>
      <bottom style="thin">
        <color indexed="64"/>
      </bottom>
      <diagonal/>
    </border>
    <border>
      <left style="thick">
        <color indexed="32"/>
      </left>
      <right style="thick">
        <color indexed="32"/>
      </right>
      <top style="thin">
        <color indexed="64"/>
      </top>
      <bottom style="thick">
        <color indexed="32"/>
      </bottom>
      <diagonal/>
    </border>
    <border>
      <left/>
      <right style="thin">
        <color indexed="64"/>
      </right>
      <top style="thick">
        <color indexed="32"/>
      </top>
      <bottom style="thick">
        <color indexed="32"/>
      </bottom>
      <diagonal/>
    </border>
    <border>
      <left/>
      <right style="thick">
        <color indexed="32"/>
      </right>
      <top/>
      <bottom style="thick">
        <color indexed="32"/>
      </bottom>
      <diagonal/>
    </border>
    <border>
      <left style="thick">
        <color indexed="39"/>
      </left>
      <right style="thick">
        <color indexed="39"/>
      </right>
      <top style="thick">
        <color indexed="39"/>
      </top>
      <bottom style="thick">
        <color indexed="39"/>
      </bottom>
      <diagonal/>
    </border>
    <border>
      <left/>
      <right style="thick">
        <color indexed="32"/>
      </right>
      <top style="thick">
        <color indexed="32"/>
      </top>
      <bottom style="thick">
        <color indexed="32"/>
      </bottom>
      <diagonal/>
    </border>
    <border>
      <left/>
      <right/>
      <top style="thick">
        <color indexed="32"/>
      </top>
      <bottom style="thick">
        <color indexed="32"/>
      </bottom>
      <diagonal/>
    </border>
    <border>
      <left style="thick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32"/>
      </bottom>
      <diagonal/>
    </border>
    <border>
      <left style="thick">
        <color indexed="39"/>
      </left>
      <right style="thin">
        <color indexed="64"/>
      </right>
      <top style="thick">
        <color indexed="39"/>
      </top>
      <bottom style="medium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39"/>
      </top>
      <bottom style="medium">
        <color indexed="64"/>
      </bottom>
      <diagonal/>
    </border>
    <border>
      <left style="thick">
        <color indexed="39"/>
      </left>
      <right style="thick">
        <color indexed="39"/>
      </right>
      <top style="thin">
        <color indexed="64"/>
      </top>
      <bottom/>
      <diagonal/>
    </border>
    <border>
      <left/>
      <right style="thick">
        <color indexed="39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39"/>
      </bottom>
      <diagonal/>
    </border>
    <border>
      <left/>
      <right style="thick">
        <color indexed="39"/>
      </right>
      <top style="thin">
        <color indexed="64"/>
      </top>
      <bottom style="thick">
        <color indexed="3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32"/>
      </left>
      <right/>
      <top style="thick">
        <color indexed="32"/>
      </top>
      <bottom style="thin">
        <color indexed="64"/>
      </bottom>
      <diagonal/>
    </border>
    <border>
      <left style="thick">
        <color indexed="32"/>
      </left>
      <right/>
      <top style="thin">
        <color indexed="64"/>
      </top>
      <bottom/>
      <diagonal/>
    </border>
    <border>
      <left style="thick">
        <color indexed="32"/>
      </left>
      <right/>
      <top/>
      <bottom style="thick">
        <color indexed="32"/>
      </bottom>
      <diagonal/>
    </border>
    <border>
      <left style="thin">
        <color indexed="64"/>
      </left>
      <right style="thick">
        <color indexed="32"/>
      </right>
      <top/>
      <bottom/>
      <diagonal/>
    </border>
    <border>
      <left style="thin">
        <color indexed="64"/>
      </left>
      <right style="thick">
        <color indexed="32"/>
      </right>
      <top style="thin">
        <color indexed="64"/>
      </top>
      <bottom style="thick">
        <color indexed="32"/>
      </bottom>
      <diagonal/>
    </border>
    <border>
      <left style="thick">
        <color indexed="32"/>
      </left>
      <right style="thin">
        <color indexed="64"/>
      </right>
      <top style="thick">
        <color indexed="32"/>
      </top>
      <bottom/>
      <diagonal/>
    </border>
    <border>
      <left style="thin">
        <color indexed="64"/>
      </left>
      <right style="thick">
        <color indexed="32"/>
      </right>
      <top style="thick">
        <color indexed="32"/>
      </top>
      <bottom/>
      <diagonal/>
    </border>
    <border>
      <left/>
      <right style="thin">
        <color indexed="64"/>
      </right>
      <top style="thick">
        <color indexed="32"/>
      </top>
      <bottom/>
      <diagonal/>
    </border>
    <border>
      <left style="thick">
        <color indexed="32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32"/>
      </left>
      <right style="thin">
        <color indexed="64"/>
      </right>
      <top style="thin">
        <color indexed="64"/>
      </top>
      <bottom style="thick">
        <color indexed="32"/>
      </bottom>
      <diagonal/>
    </border>
    <border>
      <left/>
      <right style="thin">
        <color indexed="64"/>
      </right>
      <top style="thin">
        <color indexed="64"/>
      </top>
      <bottom style="thick">
        <color indexed="32"/>
      </bottom>
      <diagonal/>
    </border>
    <border>
      <left/>
      <right/>
      <top style="thick">
        <color indexed="32"/>
      </top>
      <bottom style="thin">
        <color indexed="64"/>
      </bottom>
      <diagonal/>
    </border>
    <border>
      <left style="thin">
        <color indexed="64"/>
      </left>
      <right style="thick">
        <color indexed="32"/>
      </right>
      <top/>
      <bottom style="thick">
        <color indexed="32"/>
      </bottom>
      <diagonal/>
    </border>
    <border>
      <left/>
      <right style="thick">
        <color indexed="32"/>
      </right>
      <top/>
      <bottom style="thin">
        <color indexed="64"/>
      </bottom>
      <diagonal/>
    </border>
    <border>
      <left/>
      <right style="thick">
        <color indexed="32"/>
      </right>
      <top style="thin">
        <color indexed="64"/>
      </top>
      <bottom style="thin">
        <color indexed="64"/>
      </bottom>
      <diagonal/>
    </border>
    <border>
      <left/>
      <right style="thick">
        <color indexed="32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39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39"/>
      </left>
      <right/>
      <top style="thick">
        <color indexed="39"/>
      </top>
      <bottom style="thick">
        <color indexed="39"/>
      </bottom>
      <diagonal/>
    </border>
    <border>
      <left/>
      <right/>
      <top style="thick">
        <color indexed="39"/>
      </top>
      <bottom style="thick">
        <color indexed="39"/>
      </bottom>
      <diagonal/>
    </border>
    <border>
      <left/>
      <right style="thick">
        <color indexed="39"/>
      </right>
      <top style="thick">
        <color indexed="39"/>
      </top>
      <bottom style="thick">
        <color indexed="39"/>
      </bottom>
      <diagonal/>
    </border>
    <border>
      <left/>
      <right style="thick">
        <color indexed="32"/>
      </right>
      <top style="thin">
        <color indexed="64"/>
      </top>
      <bottom style="thick">
        <color indexed="32"/>
      </bottom>
      <diagonal/>
    </border>
    <border>
      <left/>
      <right style="thick">
        <color indexed="32"/>
      </right>
      <top style="thick">
        <color indexed="32"/>
      </top>
      <bottom style="thin">
        <color indexed="64"/>
      </bottom>
      <diagonal/>
    </border>
    <border>
      <left style="thick">
        <color indexed="32"/>
      </left>
      <right/>
      <top style="thin">
        <color indexed="64"/>
      </top>
      <bottom style="thick">
        <color indexed="3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32"/>
      </bottom>
      <diagonal/>
    </border>
    <border>
      <left style="thick">
        <color indexed="32"/>
      </left>
      <right style="thick">
        <color indexed="39"/>
      </right>
      <top style="thick">
        <color indexed="39"/>
      </top>
      <bottom style="thick">
        <color indexed="39"/>
      </bottom>
      <diagonal/>
    </border>
    <border>
      <left style="thick">
        <color indexed="39"/>
      </left>
      <right style="thick">
        <color indexed="32"/>
      </right>
      <top style="thick">
        <color indexed="39"/>
      </top>
      <bottom style="thick">
        <color indexed="3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39"/>
      </left>
      <right style="thick">
        <color indexed="39"/>
      </right>
      <top style="thick">
        <color indexed="39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32"/>
      </bottom>
      <diagonal/>
    </border>
    <border>
      <left style="thick">
        <color indexed="39"/>
      </left>
      <right style="thick">
        <color indexed="39"/>
      </right>
      <top style="thick">
        <color indexed="32"/>
      </top>
      <bottom style="thick">
        <color indexed="3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718">
    <xf numFmtId="0" fontId="0" fillId="0" borderId="0" xfId="0"/>
    <xf numFmtId="0" fontId="0" fillId="0" borderId="0" xfId="0" applyNumberFormat="1" applyBorder="1"/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textRotation="90" wrapText="1"/>
    </xf>
    <xf numFmtId="0" fontId="5" fillId="5" borderId="4" xfId="0" applyFont="1" applyFill="1" applyBorder="1" applyAlignment="1" applyProtection="1">
      <alignment wrapText="1"/>
      <protection locked="0"/>
    </xf>
    <xf numFmtId="0" fontId="5" fillId="5" borderId="5" xfId="0" applyFont="1" applyFill="1" applyBorder="1" applyAlignment="1" applyProtection="1">
      <alignment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>
      <alignment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>
      <alignment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textRotation="90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/>
    <xf numFmtId="1" fontId="0" fillId="0" borderId="0" xfId="0" applyNumberForma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/>
    <xf numFmtId="3" fontId="22" fillId="0" borderId="25" xfId="0" applyNumberFormat="1" applyFont="1" applyBorder="1" applyAlignment="1">
      <alignment horizontal="center" vertical="center" wrapText="1"/>
    </xf>
    <xf numFmtId="3" fontId="22" fillId="0" borderId="26" xfId="0" applyNumberFormat="1" applyFont="1" applyBorder="1" applyAlignment="1">
      <alignment horizontal="center" vertical="center" wrapText="1"/>
    </xf>
    <xf numFmtId="3" fontId="22" fillId="0" borderId="27" xfId="0" applyNumberFormat="1" applyFont="1" applyBorder="1" applyAlignment="1">
      <alignment horizontal="center" vertical="center" wrapText="1"/>
    </xf>
    <xf numFmtId="3" fontId="22" fillId="0" borderId="28" xfId="0" applyNumberFormat="1" applyFon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/>
    </xf>
    <xf numFmtId="3" fontId="22" fillId="0" borderId="30" xfId="0" applyNumberFormat="1" applyFont="1" applyBorder="1" applyAlignment="1">
      <alignment horizontal="center"/>
    </xf>
    <xf numFmtId="3" fontId="22" fillId="0" borderId="3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textRotation="90" wrapText="1"/>
    </xf>
    <xf numFmtId="3" fontId="22" fillId="0" borderId="35" xfId="0" applyNumberFormat="1" applyFont="1" applyBorder="1" applyAlignment="1">
      <alignment horizontal="center" vertical="center" wrapText="1"/>
    </xf>
    <xf numFmtId="3" fontId="22" fillId="0" borderId="36" xfId="0" applyNumberFormat="1" applyFon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22" fillId="0" borderId="37" xfId="0" applyNumberFormat="1" applyFont="1" applyBorder="1"/>
    <xf numFmtId="0" fontId="0" fillId="0" borderId="38" xfId="0" applyNumberForma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/>
    <xf numFmtId="3" fontId="0" fillId="0" borderId="0" xfId="0" applyNumberFormat="1" applyBorder="1"/>
    <xf numFmtId="3" fontId="22" fillId="0" borderId="23" xfId="0" applyNumberFormat="1" applyFont="1" applyBorder="1"/>
    <xf numFmtId="3" fontId="22" fillId="0" borderId="45" xfId="0" applyNumberFormat="1" applyFont="1" applyBorder="1" applyAlignment="1">
      <alignment horizontal="center"/>
    </xf>
    <xf numFmtId="3" fontId="22" fillId="0" borderId="30" xfId="0" applyNumberFormat="1" applyFont="1" applyBorder="1"/>
    <xf numFmtId="0" fontId="6" fillId="0" borderId="20" xfId="0" applyFont="1" applyBorder="1"/>
    <xf numFmtId="1" fontId="6" fillId="0" borderId="46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169" fontId="5" fillId="0" borderId="0" xfId="0" applyNumberFormat="1" applyFont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1" fontId="12" fillId="0" borderId="0" xfId="0" applyNumberFormat="1" applyFont="1" applyFill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center" vertical="center" wrapText="1"/>
      <protection hidden="1"/>
    </xf>
    <xf numFmtId="1" fontId="9" fillId="5" borderId="49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32" xfId="0" applyFont="1" applyFill="1" applyBorder="1" applyAlignment="1" applyProtection="1">
      <alignment horizontal="center" vertical="center" wrapText="1"/>
      <protection hidden="1"/>
    </xf>
    <xf numFmtId="0" fontId="6" fillId="6" borderId="8" xfId="0" applyFont="1" applyFill="1" applyBorder="1" applyAlignment="1" applyProtection="1">
      <alignment horizontal="center" vertical="center" wrapText="1"/>
      <protection hidden="1"/>
    </xf>
    <xf numFmtId="0" fontId="6" fillId="6" borderId="48" xfId="0" applyFont="1" applyFill="1" applyBorder="1" applyAlignment="1" applyProtection="1">
      <alignment horizontal="center" vertical="center" wrapText="1"/>
      <protection hidden="1"/>
    </xf>
    <xf numFmtId="1" fontId="6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4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12" fillId="5" borderId="50" xfId="0" applyFont="1" applyFill="1" applyBorder="1" applyAlignment="1" applyProtection="1">
      <alignment horizontal="center" vertical="center" wrapText="1"/>
      <protection hidden="1"/>
    </xf>
    <xf numFmtId="0" fontId="12" fillId="5" borderId="51" xfId="0" applyFont="1" applyFill="1" applyBorder="1" applyAlignment="1" applyProtection="1">
      <alignment horizontal="center" vertical="center" wrapText="1"/>
      <protection hidden="1"/>
    </xf>
    <xf numFmtId="1" fontId="12" fillId="5" borderId="51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52" xfId="4" applyFont="1" applyFill="1" applyBorder="1" applyAlignment="1" applyProtection="1">
      <alignment horizontal="center" vertical="center" wrapText="1"/>
      <protection hidden="1"/>
    </xf>
    <xf numFmtId="0" fontId="12" fillId="5" borderId="52" xfId="0" applyFont="1" applyFill="1" applyBorder="1" applyAlignment="1" applyProtection="1">
      <alignment horizontal="center" vertical="center" wrapText="1"/>
      <protection hidden="1"/>
    </xf>
    <xf numFmtId="0" fontId="13" fillId="5" borderId="51" xfId="0" applyFont="1" applyFill="1" applyBorder="1" applyAlignment="1" applyProtection="1">
      <alignment horizontal="center" vertical="center" wrapText="1"/>
      <protection hidden="1"/>
    </xf>
    <xf numFmtId="1" fontId="13" fillId="5" borderId="51" xfId="0" applyNumberFormat="1" applyFont="1" applyFill="1" applyBorder="1" applyAlignment="1" applyProtection="1">
      <alignment horizontal="center" vertical="center" wrapText="1"/>
      <protection hidden="1"/>
    </xf>
    <xf numFmtId="166" fontId="13" fillId="5" borderId="51" xfId="0" applyNumberFormat="1" applyFont="1" applyFill="1" applyBorder="1" applyAlignment="1" applyProtection="1">
      <alignment horizontal="center" vertical="center" wrapText="1"/>
      <protection hidden="1"/>
    </xf>
    <xf numFmtId="167" fontId="13" fillId="5" borderId="51" xfId="0" applyNumberFormat="1" applyFont="1" applyFill="1" applyBorder="1" applyAlignment="1" applyProtection="1">
      <alignment horizontal="center" vertical="center" wrapText="1"/>
      <protection hidden="1"/>
    </xf>
    <xf numFmtId="1" fontId="12" fillId="5" borderId="53" xfId="0" applyNumberFormat="1" applyFont="1" applyFill="1" applyBorder="1" applyAlignment="1" applyProtection="1">
      <alignment horizontal="center" vertical="center" wrapText="1"/>
      <protection hidden="1"/>
    </xf>
    <xf numFmtId="1" fontId="12" fillId="5" borderId="55" xfId="0" applyNumberFormat="1" applyFont="1" applyFill="1" applyBorder="1" applyAlignment="1" applyProtection="1">
      <alignment horizontal="center" vertical="center" wrapText="1"/>
      <protection hidden="1"/>
    </xf>
    <xf numFmtId="1" fontId="12" fillId="5" borderId="56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8" xfId="0" applyFont="1" applyFill="1" applyBorder="1" applyAlignment="1" applyProtection="1">
      <alignment horizontal="center" vertical="center" wrapText="1"/>
      <protection hidden="1"/>
    </xf>
    <xf numFmtId="0" fontId="12" fillId="5" borderId="58" xfId="0" applyFont="1" applyFill="1" applyBorder="1" applyAlignment="1" applyProtection="1">
      <alignment vertical="center" wrapText="1"/>
      <protection hidden="1"/>
    </xf>
    <xf numFmtId="0" fontId="12" fillId="5" borderId="59" xfId="0" applyFont="1" applyFill="1" applyBorder="1" applyAlignment="1" applyProtection="1">
      <alignment vertical="center" wrapText="1"/>
      <protection hidden="1"/>
    </xf>
    <xf numFmtId="9" fontId="13" fillId="0" borderId="0" xfId="8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center" vertical="center" wrapText="1"/>
      <protection hidden="1"/>
    </xf>
    <xf numFmtId="1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6" fillId="6" borderId="69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9" xfId="0" applyFont="1" applyBorder="1" applyAlignment="1" applyProtection="1">
      <alignment horizontal="center" vertical="center" wrapText="1"/>
      <protection hidden="1"/>
    </xf>
    <xf numFmtId="1" fontId="6" fillId="0" borderId="69" xfId="0" applyNumberFormat="1" applyFont="1" applyBorder="1" applyAlignment="1" applyProtection="1">
      <alignment horizontal="center" vertical="center" wrapText="1"/>
      <protection hidden="1"/>
    </xf>
    <xf numFmtId="0" fontId="6" fillId="0" borderId="70" xfId="0" applyFont="1" applyBorder="1" applyAlignment="1" applyProtection="1">
      <alignment horizontal="center" vertical="center" wrapText="1"/>
      <protection hidden="1"/>
    </xf>
    <xf numFmtId="2" fontId="6" fillId="0" borderId="69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1" xfId="0" applyFont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1" fontId="12" fillId="0" borderId="0" xfId="0" applyNumberFormat="1" applyFont="1" applyBorder="1" applyAlignment="1" applyProtection="1">
      <alignment horizontal="center" vertical="center" wrapText="1"/>
      <protection hidden="1"/>
    </xf>
    <xf numFmtId="1" fontId="6" fillId="0" borderId="30" xfId="0" applyNumberFormat="1" applyFont="1" applyBorder="1" applyAlignment="1" applyProtection="1">
      <alignment horizontal="center" vertical="center" wrapText="1"/>
      <protection hidden="1"/>
    </xf>
    <xf numFmtId="0" fontId="6" fillId="0" borderId="72" xfId="0" applyFont="1" applyBorder="1" applyAlignment="1" applyProtection="1">
      <alignment horizontal="center" vertical="center" wrapText="1"/>
      <protection hidden="1"/>
    </xf>
    <xf numFmtId="0" fontId="6" fillId="6" borderId="69" xfId="0" applyFont="1" applyFill="1" applyBorder="1" applyAlignment="1" applyProtection="1">
      <alignment horizontal="center" vertical="center" wrapText="1"/>
      <protection hidden="1"/>
    </xf>
    <xf numFmtId="3" fontId="12" fillId="0" borderId="0" xfId="1" applyNumberFormat="1" applyFont="1" applyBorder="1" applyAlignment="1" applyProtection="1">
      <alignment horizontal="center" vertical="center" wrapText="1"/>
      <protection hidden="1"/>
    </xf>
    <xf numFmtId="3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center" vertical="center" wrapText="1"/>
      <protection locked="0" hidden="1"/>
    </xf>
    <xf numFmtId="3" fontId="6" fillId="0" borderId="37" xfId="1" applyNumberFormat="1" applyFont="1" applyBorder="1" applyAlignment="1" applyProtection="1">
      <alignment horizontal="center" vertical="center" wrapText="1"/>
      <protection hidden="1"/>
    </xf>
    <xf numFmtId="3" fontId="6" fillId="0" borderId="47" xfId="1" applyNumberFormat="1" applyFont="1" applyBorder="1" applyAlignment="1" applyProtection="1">
      <alignment horizontal="center" vertical="center" wrapText="1"/>
      <protection hidden="1"/>
    </xf>
    <xf numFmtId="3" fontId="6" fillId="0" borderId="30" xfId="1" applyNumberFormat="1" applyFont="1" applyBorder="1" applyAlignment="1" applyProtection="1">
      <alignment horizontal="center" vertical="center" wrapText="1"/>
      <protection hidden="1"/>
    </xf>
    <xf numFmtId="3" fontId="6" fillId="0" borderId="38" xfId="1" applyNumberFormat="1" applyFont="1" applyBorder="1" applyAlignment="1" applyProtection="1">
      <alignment horizontal="center" vertical="center" wrapText="1"/>
      <protection hidden="1"/>
    </xf>
    <xf numFmtId="3" fontId="6" fillId="0" borderId="31" xfId="1" applyNumberFormat="1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3" fontId="6" fillId="6" borderId="69" xfId="1" applyNumberFormat="1" applyFont="1" applyFill="1" applyBorder="1" applyAlignment="1" applyProtection="1">
      <alignment horizontal="center" vertical="center" wrapText="1"/>
      <protection hidden="1"/>
    </xf>
    <xf numFmtId="1" fontId="6" fillId="0" borderId="31" xfId="0" applyNumberFormat="1" applyFont="1" applyBorder="1" applyAlignment="1" applyProtection="1">
      <alignment horizontal="center" vertical="center" wrapText="1"/>
      <protection hidden="1"/>
    </xf>
    <xf numFmtId="1" fontId="8" fillId="0" borderId="69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31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30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13" fillId="0" borderId="74" xfId="0" applyFont="1" applyFill="1" applyBorder="1" applyAlignment="1" applyProtection="1">
      <alignment horizontal="center" vertical="center" wrapText="1"/>
      <protection hidden="1"/>
    </xf>
    <xf numFmtId="1" fontId="13" fillId="5" borderId="66" xfId="0" applyNumberFormat="1" applyFont="1" applyFill="1" applyBorder="1" applyAlignment="1" applyProtection="1">
      <alignment horizontal="center" vertical="center" wrapText="1"/>
      <protection hidden="1"/>
    </xf>
    <xf numFmtId="1" fontId="13" fillId="5" borderId="1" xfId="0" applyNumberFormat="1" applyFont="1" applyFill="1" applyBorder="1" applyAlignment="1" applyProtection="1">
      <alignment horizontal="center" vertical="center" wrapText="1"/>
      <protection hidden="1"/>
    </xf>
    <xf numFmtId="169" fontId="22" fillId="0" borderId="27" xfId="0" applyNumberFormat="1" applyFont="1" applyBorder="1" applyAlignment="1">
      <alignment horizontal="center" vertical="center" wrapText="1"/>
    </xf>
    <xf numFmtId="169" fontId="22" fillId="0" borderId="64" xfId="0" applyNumberFormat="1" applyFont="1" applyBorder="1" applyAlignment="1">
      <alignment horizontal="center" vertical="center"/>
    </xf>
    <xf numFmtId="1" fontId="6" fillId="0" borderId="72" xfId="0" applyNumberFormat="1" applyFont="1" applyBorder="1" applyAlignment="1" applyProtection="1">
      <alignment horizontal="center" vertical="center" wrapText="1"/>
      <protection hidden="1"/>
    </xf>
    <xf numFmtId="1" fontId="22" fillId="0" borderId="30" xfId="0" applyNumberFormat="1" applyFont="1" applyBorder="1" applyAlignment="1">
      <alignment horizontal="center"/>
    </xf>
    <xf numFmtId="1" fontId="22" fillId="0" borderId="45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8" xfId="4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78" xfId="0" applyFont="1" applyFill="1" applyBorder="1" applyAlignment="1" applyProtection="1">
      <alignment horizontal="center" vertical="center" wrapText="1"/>
      <protection locked="0"/>
    </xf>
    <xf numFmtId="1" fontId="13" fillId="0" borderId="20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21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6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23" xfId="8" applyNumberFormat="1" applyFont="1" applyFill="1" applyBorder="1" applyAlignment="1" applyProtection="1">
      <alignment horizontal="center" vertical="center" wrapText="1"/>
      <protection hidden="1"/>
    </xf>
    <xf numFmtId="1" fontId="13" fillId="0" borderId="0" xfId="8" applyNumberFormat="1" applyFont="1" applyFill="1" applyBorder="1" applyAlignment="1" applyProtection="1">
      <alignment horizontal="center" vertical="center" wrapText="1"/>
      <protection hidden="1"/>
    </xf>
    <xf numFmtId="1" fontId="13" fillId="0" borderId="79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0" xfId="0" applyNumberFormat="1" applyFont="1" applyFill="1" applyAlignment="1" applyProtection="1">
      <alignment horizontal="center" vertical="center" wrapText="1"/>
      <protection hidden="1"/>
    </xf>
    <xf numFmtId="1" fontId="8" fillId="6" borderId="60" xfId="0" applyNumberFormat="1" applyFont="1" applyFill="1" applyBorder="1" applyAlignment="1" applyProtection="1">
      <alignment horizontal="center" vertical="center" wrapText="1"/>
      <protection hidden="1"/>
    </xf>
    <xf numFmtId="1" fontId="8" fillId="6" borderId="61" xfId="0" applyNumberFormat="1" applyFont="1" applyFill="1" applyBorder="1" applyAlignment="1" applyProtection="1">
      <alignment horizontal="center" vertical="center" wrapText="1"/>
      <protection hidden="1"/>
    </xf>
    <xf numFmtId="1" fontId="8" fillId="6" borderId="6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>
      <alignment horizontal="center"/>
    </xf>
    <xf numFmtId="9" fontId="12" fillId="0" borderId="57" xfId="8" applyFont="1" applyBorder="1" applyAlignment="1">
      <alignment horizontal="center"/>
    </xf>
    <xf numFmtId="9" fontId="12" fillId="0" borderId="45" xfId="8" applyFont="1" applyBorder="1" applyAlignment="1">
      <alignment horizontal="center"/>
    </xf>
    <xf numFmtId="9" fontId="12" fillId="0" borderId="31" xfId="8" applyFont="1" applyBorder="1" applyAlignment="1">
      <alignment horizontal="center"/>
    </xf>
    <xf numFmtId="9" fontId="12" fillId="0" borderId="30" xfId="8" applyFont="1" applyBorder="1" applyAlignment="1">
      <alignment horizontal="center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80" xfId="0" applyNumberFormat="1" applyFont="1" applyFill="1" applyBorder="1" applyAlignment="1" applyProtection="1">
      <alignment horizontal="center" vertical="center" wrapText="1"/>
      <protection hidden="1"/>
    </xf>
    <xf numFmtId="1" fontId="6" fillId="5" borderId="81" xfId="0" applyNumberFormat="1" applyFont="1" applyFill="1" applyBorder="1" applyAlignment="1" applyProtection="1">
      <alignment horizontal="center" vertical="center" wrapText="1"/>
      <protection hidden="1"/>
    </xf>
    <xf numFmtId="1" fontId="12" fillId="5" borderId="82" xfId="0" applyNumberFormat="1" applyFont="1" applyFill="1" applyBorder="1" applyAlignment="1" applyProtection="1">
      <alignment vertical="center" wrapText="1"/>
      <protection hidden="1"/>
    </xf>
    <xf numFmtId="0" fontId="12" fillId="5" borderId="83" xfId="0" applyFont="1" applyFill="1" applyBorder="1" applyAlignment="1" applyProtection="1">
      <alignment vertical="center" wrapText="1"/>
      <protection hidden="1"/>
    </xf>
    <xf numFmtId="1" fontId="12" fillId="5" borderId="84" xfId="0" applyNumberFormat="1" applyFont="1" applyFill="1" applyBorder="1" applyAlignment="1" applyProtection="1">
      <alignment vertical="center" wrapText="1"/>
      <protection hidden="1"/>
    </xf>
    <xf numFmtId="0" fontId="12" fillId="5" borderId="85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7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horizontal="center" wrapText="1"/>
    </xf>
    <xf numFmtId="0" fontId="8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87" xfId="0" applyFont="1" applyFill="1" applyBorder="1" applyAlignment="1" applyProtection="1">
      <alignment horizontal="center" vertical="center"/>
      <protection hidden="1"/>
    </xf>
    <xf numFmtId="0" fontId="12" fillId="6" borderId="47" xfId="0" applyFont="1" applyFill="1" applyBorder="1" applyAlignment="1" applyProtection="1">
      <alignment horizontal="center" vertical="center"/>
      <protection hidden="1"/>
    </xf>
    <xf numFmtId="0" fontId="12" fillId="6" borderId="88" xfId="0" applyFont="1" applyFill="1" applyBorder="1" applyAlignment="1" applyProtection="1">
      <alignment horizontal="center" vertical="center"/>
      <protection hidden="1"/>
    </xf>
    <xf numFmtId="0" fontId="12" fillId="6" borderId="70" xfId="0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169" fontId="22" fillId="0" borderId="90" xfId="0" applyNumberFormat="1" applyFont="1" applyBorder="1" applyAlignment="1">
      <alignment horizontal="center" vertical="center" wrapText="1"/>
    </xf>
    <xf numFmtId="169" fontId="22" fillId="0" borderId="0" xfId="0" applyNumberFormat="1" applyFont="1" applyBorder="1" applyAlignment="1">
      <alignment horizontal="center" vertical="center" wrapText="1"/>
    </xf>
    <xf numFmtId="169" fontId="22" fillId="0" borderId="91" xfId="0" applyNumberFormat="1" applyFont="1" applyBorder="1" applyAlignment="1">
      <alignment horizontal="center" vertical="center"/>
    </xf>
    <xf numFmtId="169" fontId="22" fillId="3" borderId="60" xfId="0" applyNumberFormat="1" applyFont="1" applyFill="1" applyBorder="1" applyAlignment="1">
      <alignment horizontal="center" vertical="center"/>
    </xf>
    <xf numFmtId="169" fontId="22" fillId="3" borderId="62" xfId="0" applyNumberFormat="1" applyFont="1" applyFill="1" applyBorder="1" applyAlignment="1">
      <alignment horizontal="center" vertical="center"/>
    </xf>
    <xf numFmtId="169" fontId="22" fillId="3" borderId="73" xfId="0" applyNumberFormat="1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wrapText="1"/>
    </xf>
    <xf numFmtId="3" fontId="22" fillId="0" borderId="45" xfId="0" applyNumberFormat="1" applyFont="1" applyBorder="1"/>
    <xf numFmtId="0" fontId="22" fillId="2" borderId="69" xfId="0" applyFont="1" applyFill="1" applyBorder="1"/>
    <xf numFmtId="3" fontId="22" fillId="2" borderId="69" xfId="0" applyNumberFormat="1" applyFont="1" applyFill="1" applyBorder="1" applyAlignment="1">
      <alignment horizontal="center"/>
    </xf>
    <xf numFmtId="1" fontId="22" fillId="2" borderId="69" xfId="0" applyNumberFormat="1" applyFont="1" applyFill="1" applyBorder="1" applyAlignment="1">
      <alignment horizontal="center"/>
    </xf>
    <xf numFmtId="169" fontId="22" fillId="0" borderId="92" xfId="0" applyNumberFormat="1" applyFont="1" applyBorder="1" applyAlignment="1">
      <alignment horizontal="center" vertical="center" wrapText="1"/>
    </xf>
    <xf numFmtId="169" fontId="22" fillId="0" borderId="93" xfId="0" applyNumberFormat="1" applyFont="1" applyBorder="1" applyAlignment="1">
      <alignment horizontal="center" vertical="center" wrapText="1"/>
    </xf>
    <xf numFmtId="169" fontId="22" fillId="0" borderId="94" xfId="0" applyNumberFormat="1" applyFont="1" applyBorder="1" applyAlignment="1">
      <alignment horizontal="center" vertical="center" wrapText="1"/>
    </xf>
    <xf numFmtId="169" fontId="22" fillId="0" borderId="25" xfId="0" applyNumberFormat="1" applyFont="1" applyBorder="1" applyAlignment="1">
      <alignment horizontal="center" vertical="center" wrapText="1"/>
    </xf>
    <xf numFmtId="169" fontId="22" fillId="0" borderId="36" xfId="0" applyNumberFormat="1" applyFont="1" applyBorder="1" applyAlignment="1">
      <alignment horizontal="center" vertical="center" wrapText="1"/>
    </xf>
    <xf numFmtId="169" fontId="22" fillId="0" borderId="95" xfId="0" applyNumberFormat="1" applyFont="1" applyBorder="1" applyAlignment="1">
      <alignment horizontal="center" vertical="center" wrapText="1"/>
    </xf>
    <xf numFmtId="169" fontId="22" fillId="0" borderId="96" xfId="0" applyNumberFormat="1" applyFont="1" applyBorder="1" applyAlignment="1">
      <alignment horizontal="center" vertical="center" wrapText="1"/>
    </xf>
    <xf numFmtId="169" fontId="22" fillId="6" borderId="70" xfId="0" applyNumberFormat="1" applyFont="1" applyFill="1" applyBorder="1" applyAlignment="1">
      <alignment horizontal="center" vertical="center" wrapText="1"/>
    </xf>
    <xf numFmtId="169" fontId="22" fillId="6" borderId="62" xfId="0" applyNumberFormat="1" applyFont="1" applyFill="1" applyBorder="1" applyAlignment="1">
      <alignment horizontal="center" vertical="center" wrapText="1"/>
    </xf>
    <xf numFmtId="169" fontId="22" fillId="0" borderId="0" xfId="0" applyNumberFormat="1" applyFont="1" applyFill="1" applyBorder="1" applyAlignment="1">
      <alignment horizontal="center" vertical="center" wrapText="1"/>
    </xf>
    <xf numFmtId="169" fontId="22" fillId="0" borderId="25" xfId="0" applyNumberFormat="1" applyFont="1" applyBorder="1" applyAlignment="1">
      <alignment horizontal="center" vertical="center"/>
    </xf>
    <xf numFmtId="169" fontId="22" fillId="0" borderId="27" xfId="0" applyNumberFormat="1" applyFont="1" applyBorder="1" applyAlignment="1">
      <alignment horizontal="center" vertical="center"/>
    </xf>
    <xf numFmtId="169" fontId="22" fillId="0" borderId="36" xfId="0" applyNumberFormat="1" applyFont="1" applyBorder="1" applyAlignment="1">
      <alignment horizontal="center" vertical="center"/>
    </xf>
    <xf numFmtId="169" fontId="22" fillId="0" borderId="65" xfId="0" applyNumberFormat="1" applyFont="1" applyBorder="1" applyAlignment="1">
      <alignment horizontal="center" vertical="center"/>
    </xf>
    <xf numFmtId="169" fontId="22" fillId="0" borderId="68" xfId="0" applyNumberFormat="1" applyFont="1" applyBorder="1" applyAlignment="1">
      <alignment horizontal="center" vertical="center"/>
    </xf>
    <xf numFmtId="169" fontId="22" fillId="0" borderId="55" xfId="0" applyNumberFormat="1" applyFont="1" applyBorder="1" applyAlignment="1">
      <alignment horizontal="center" vertical="center"/>
    </xf>
    <xf numFmtId="169" fontId="22" fillId="6" borderId="70" xfId="0" applyNumberFormat="1" applyFont="1" applyFill="1" applyBorder="1" applyAlignment="1">
      <alignment horizontal="center" vertical="center"/>
    </xf>
    <xf numFmtId="169" fontId="22" fillId="6" borderId="62" xfId="0" applyNumberFormat="1" applyFont="1" applyFill="1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169" fontId="22" fillId="6" borderId="77" xfId="0" applyNumberFormat="1" applyFont="1" applyFill="1" applyBorder="1" applyAlignment="1">
      <alignment horizontal="center" vertical="center"/>
    </xf>
    <xf numFmtId="169" fontId="22" fillId="3" borderId="70" xfId="0" applyNumberFormat="1" applyFont="1" applyFill="1" applyBorder="1" applyAlignment="1">
      <alignment horizontal="center" vertical="center" wrapText="1"/>
    </xf>
    <xf numFmtId="169" fontId="22" fillId="3" borderId="62" xfId="0" applyNumberFormat="1" applyFont="1" applyFill="1" applyBorder="1" applyAlignment="1">
      <alignment horizontal="center" vertical="center" wrapText="1"/>
    </xf>
    <xf numFmtId="169" fontId="22" fillId="3" borderId="77" xfId="0" applyNumberFormat="1" applyFont="1" applyFill="1" applyBorder="1" applyAlignment="1">
      <alignment horizontal="center" vertical="center" wrapText="1"/>
    </xf>
    <xf numFmtId="169" fontId="22" fillId="0" borderId="60" xfId="0" applyNumberFormat="1" applyFont="1" applyBorder="1" applyAlignment="1">
      <alignment horizontal="center" vertical="center" wrapText="1"/>
    </xf>
    <xf numFmtId="169" fontId="22" fillId="0" borderId="62" xfId="0" applyNumberFormat="1" applyFont="1" applyBorder="1" applyAlignment="1">
      <alignment horizontal="center" vertical="center" wrapText="1"/>
    </xf>
    <xf numFmtId="169" fontId="22" fillId="0" borderId="73" xfId="0" applyNumberFormat="1" applyFont="1" applyBorder="1" applyAlignment="1">
      <alignment horizontal="center" vertical="center" wrapText="1"/>
    </xf>
    <xf numFmtId="169" fontId="22" fillId="0" borderId="63" xfId="0" applyNumberFormat="1" applyFont="1" applyBorder="1" applyAlignment="1">
      <alignment horizontal="center" vertical="center"/>
    </xf>
    <xf numFmtId="169" fontId="22" fillId="0" borderId="50" xfId="0" applyNumberFormat="1" applyFont="1" applyBorder="1" applyAlignment="1">
      <alignment horizontal="center" vertical="center"/>
    </xf>
    <xf numFmtId="169" fontId="22" fillId="0" borderId="97" xfId="0" applyNumberFormat="1" applyFont="1" applyBorder="1" applyAlignment="1">
      <alignment horizontal="center" vertical="center"/>
    </xf>
    <xf numFmtId="169" fontId="22" fillId="0" borderId="98" xfId="0" applyNumberFormat="1" applyFont="1" applyBorder="1" applyAlignment="1">
      <alignment horizontal="center" vertical="center"/>
    </xf>
    <xf numFmtId="169" fontId="22" fillId="3" borderId="70" xfId="0" applyNumberFormat="1" applyFont="1" applyFill="1" applyBorder="1" applyAlignment="1">
      <alignment horizontal="center" vertical="center"/>
    </xf>
    <xf numFmtId="169" fontId="22" fillId="3" borderId="77" xfId="0" applyNumberFormat="1" applyFont="1" applyFill="1" applyBorder="1" applyAlignment="1">
      <alignment horizontal="center" vertical="center"/>
    </xf>
    <xf numFmtId="169" fontId="22" fillId="0" borderId="87" xfId="0" applyNumberFormat="1" applyFont="1" applyBorder="1" applyAlignment="1">
      <alignment horizontal="center" vertical="center"/>
    </xf>
    <xf numFmtId="169" fontId="22" fillId="0" borderId="99" xfId="0" applyNumberFormat="1" applyFont="1" applyBorder="1" applyAlignment="1">
      <alignment horizontal="center" vertical="center"/>
    </xf>
    <xf numFmtId="169" fontId="22" fillId="0" borderId="89" xfId="0" applyNumberFormat="1" applyFont="1" applyBorder="1" applyAlignment="1">
      <alignment horizontal="center" vertical="center"/>
    </xf>
    <xf numFmtId="169" fontId="22" fillId="0" borderId="100" xfId="0" applyNumberFormat="1" applyFont="1" applyBorder="1" applyAlignment="1">
      <alignment horizontal="center" vertical="center"/>
    </xf>
    <xf numFmtId="169" fontId="22" fillId="0" borderId="79" xfId="0" applyNumberFormat="1" applyFont="1" applyBorder="1" applyAlignment="1">
      <alignment horizontal="center" vertical="center"/>
    </xf>
    <xf numFmtId="1" fontId="13" fillId="0" borderId="89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37" xfId="0" applyFont="1" applyBorder="1" applyAlignment="1">
      <alignment horizontal="center"/>
    </xf>
    <xf numFmtId="0" fontId="22" fillId="0" borderId="47" xfId="0" applyFont="1" applyBorder="1" applyAlignment="1">
      <alignment horizontal="left"/>
    </xf>
    <xf numFmtId="0" fontId="22" fillId="0" borderId="101" xfId="0" applyFont="1" applyBorder="1" applyAlignment="1">
      <alignment horizontal="center"/>
    </xf>
    <xf numFmtId="0" fontId="22" fillId="0" borderId="102" xfId="0" applyFont="1" applyBorder="1" applyAlignment="1">
      <alignment horizontal="center"/>
    </xf>
    <xf numFmtId="0" fontId="22" fillId="0" borderId="103" xfId="0" applyFont="1" applyBorder="1" applyAlignment="1">
      <alignment horizontal="center"/>
    </xf>
    <xf numFmtId="1" fontId="22" fillId="0" borderId="72" xfId="0" applyNumberFormat="1" applyFont="1" applyBorder="1" applyAlignment="1">
      <alignment horizontal="center"/>
    </xf>
    <xf numFmtId="0" fontId="22" fillId="2" borderId="76" xfId="0" applyFont="1" applyFill="1" applyBorder="1" applyAlignment="1">
      <alignment horizontal="center"/>
    </xf>
    <xf numFmtId="0" fontId="22" fillId="0" borderId="47" xfId="0" applyFont="1" applyBorder="1"/>
    <xf numFmtId="0" fontId="22" fillId="0" borderId="88" xfId="0" applyFont="1" applyBorder="1"/>
    <xf numFmtId="0" fontId="22" fillId="2" borderId="70" xfId="0" applyFont="1" applyFill="1" applyBorder="1"/>
    <xf numFmtId="0" fontId="22" fillId="0" borderId="37" xfId="0" applyFont="1" applyBorder="1"/>
    <xf numFmtId="0" fontId="22" fillId="0" borderId="31" xfId="0" applyFont="1" applyBorder="1" applyAlignment="1">
      <alignment horizontal="center"/>
    </xf>
    <xf numFmtId="0" fontId="22" fillId="0" borderId="47" xfId="0" applyFont="1" applyBorder="1" applyAlignment="1"/>
    <xf numFmtId="0" fontId="22" fillId="0" borderId="88" xfId="0" applyFont="1" applyBorder="1" applyAlignment="1"/>
    <xf numFmtId="0" fontId="22" fillId="2" borderId="70" xfId="0" applyFont="1" applyFill="1" applyBorder="1" applyAlignment="1"/>
    <xf numFmtId="0" fontId="0" fillId="0" borderId="0" xfId="0" applyAlignment="1">
      <alignment horizontal="center"/>
    </xf>
    <xf numFmtId="169" fontId="22" fillId="0" borderId="30" xfId="0" applyNumberFormat="1" applyFont="1" applyBorder="1" applyAlignment="1">
      <alignment horizontal="center"/>
    </xf>
    <xf numFmtId="169" fontId="22" fillId="0" borderId="45" xfId="0" applyNumberFormat="1" applyFont="1" applyBorder="1" applyAlignment="1">
      <alignment horizontal="center"/>
    </xf>
    <xf numFmtId="169" fontId="22" fillId="2" borderId="69" xfId="0" applyNumberFormat="1" applyFont="1" applyFill="1" applyBorder="1" applyAlignment="1">
      <alignment horizontal="center"/>
    </xf>
    <xf numFmtId="169" fontId="22" fillId="0" borderId="31" xfId="0" applyNumberFormat="1" applyFont="1" applyFill="1" applyBorder="1" applyAlignment="1">
      <alignment horizontal="center"/>
    </xf>
    <xf numFmtId="169" fontId="22" fillId="0" borderId="71" xfId="0" applyNumberFormat="1" applyFont="1" applyBorder="1" applyAlignment="1">
      <alignment horizontal="center"/>
    </xf>
    <xf numFmtId="169" fontId="22" fillId="0" borderId="28" xfId="0" applyNumberFormat="1" applyFont="1" applyBorder="1" applyAlignment="1">
      <alignment horizontal="center"/>
    </xf>
    <xf numFmtId="169" fontId="22" fillId="0" borderId="29" xfId="0" applyNumberFormat="1" applyFont="1" applyBorder="1" applyAlignment="1">
      <alignment horizontal="center"/>
    </xf>
    <xf numFmtId="0" fontId="18" fillId="2" borderId="63" xfId="0" applyFont="1" applyFill="1" applyBorder="1" applyAlignment="1">
      <alignment horizontal="center" wrapText="1"/>
    </xf>
    <xf numFmtId="0" fontId="18" fillId="2" borderId="64" xfId="0" applyFont="1" applyFill="1" applyBorder="1" applyAlignment="1">
      <alignment horizontal="center" wrapText="1"/>
    </xf>
    <xf numFmtId="169" fontId="18" fillId="2" borderId="63" xfId="0" applyNumberFormat="1" applyFont="1" applyFill="1" applyBorder="1" applyAlignment="1">
      <alignment horizontal="center" wrapText="1"/>
    </xf>
    <xf numFmtId="169" fontId="22" fillId="0" borderId="65" xfId="0" applyNumberFormat="1" applyFont="1" applyBorder="1" applyAlignment="1">
      <alignment horizontal="center"/>
    </xf>
    <xf numFmtId="169" fontId="22" fillId="0" borderId="68" xfId="0" applyNumberFormat="1" applyFont="1" applyBorder="1" applyAlignment="1">
      <alignment horizontal="center"/>
    </xf>
    <xf numFmtId="169" fontId="22" fillId="2" borderId="60" xfId="0" applyNumberFormat="1" applyFont="1" applyFill="1" applyBorder="1" applyAlignment="1">
      <alignment horizontal="center"/>
    </xf>
    <xf numFmtId="169" fontId="22" fillId="2" borderId="6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6" fillId="2" borderId="70" xfId="0" applyFont="1" applyFill="1" applyBorder="1" applyAlignment="1">
      <alignment vertical="center" wrapText="1"/>
    </xf>
    <xf numFmtId="0" fontId="6" fillId="2" borderId="69" xfId="0" applyFont="1" applyFill="1" applyBorder="1" applyAlignment="1">
      <alignment horizontal="center"/>
    </xf>
    <xf numFmtId="9" fontId="6" fillId="2" borderId="69" xfId="0" applyNumberFormat="1" applyFont="1" applyFill="1" applyBorder="1" applyAlignment="1">
      <alignment horizontal="center"/>
    </xf>
    <xf numFmtId="38" fontId="22" fillId="2" borderId="60" xfId="0" applyNumberFormat="1" applyFont="1" applyFill="1" applyBorder="1" applyAlignment="1">
      <alignment horizontal="center" vertical="center"/>
    </xf>
    <xf numFmtId="38" fontId="22" fillId="2" borderId="61" xfId="0" applyNumberFormat="1" applyFont="1" applyFill="1" applyBorder="1" applyAlignment="1">
      <alignment horizontal="center" vertical="center"/>
    </xf>
    <xf numFmtId="38" fontId="22" fillId="2" borderId="62" xfId="0" applyNumberFormat="1" applyFont="1" applyFill="1" applyBorder="1" applyAlignment="1">
      <alignment horizontal="center" vertical="center" wrapText="1"/>
    </xf>
    <xf numFmtId="38" fontId="22" fillId="2" borderId="60" xfId="0" applyNumberFormat="1" applyFont="1" applyFill="1" applyBorder="1" applyAlignment="1">
      <alignment horizontal="center" vertical="center" wrapText="1"/>
    </xf>
    <xf numFmtId="38" fontId="22" fillId="2" borderId="73" xfId="0" applyNumberFormat="1" applyFont="1" applyFill="1" applyBorder="1" applyAlignment="1">
      <alignment horizontal="center" vertical="center"/>
    </xf>
    <xf numFmtId="38" fontId="22" fillId="2" borderId="62" xfId="0" applyNumberFormat="1" applyFont="1" applyFill="1" applyBorder="1" applyAlignment="1">
      <alignment horizontal="center" vertical="center"/>
    </xf>
    <xf numFmtId="170" fontId="8" fillId="7" borderId="7" xfId="0" applyNumberFormat="1" applyFont="1" applyFill="1" applyBorder="1" applyAlignment="1" applyProtection="1">
      <alignment horizontal="center" vertical="center" wrapText="1"/>
    </xf>
    <xf numFmtId="170" fontId="8" fillId="7" borderId="8" xfId="0" applyNumberFormat="1" applyFont="1" applyFill="1" applyBorder="1" applyAlignment="1" applyProtection="1">
      <alignment horizontal="center" vertical="center" wrapText="1"/>
    </xf>
    <xf numFmtId="170" fontId="8" fillId="7" borderId="9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/>
    <xf numFmtId="1" fontId="0" fillId="0" borderId="0" xfId="0" applyNumberFormat="1" applyFill="1" applyBorder="1" applyAlignment="1">
      <alignment vertical="center" wrapText="1"/>
    </xf>
    <xf numFmtId="2" fontId="15" fillId="0" borderId="0" xfId="0" applyNumberFormat="1" applyFont="1" applyFill="1" applyBorder="1"/>
    <xf numFmtId="170" fontId="8" fillId="8" borderId="7" xfId="0" applyNumberFormat="1" applyFont="1" applyFill="1" applyBorder="1" applyAlignment="1" applyProtection="1">
      <alignment horizontal="center" vertical="center" wrapText="1"/>
    </xf>
    <xf numFmtId="170" fontId="8" fillId="8" borderId="8" xfId="0" applyNumberFormat="1" applyFont="1" applyFill="1" applyBorder="1" applyAlignment="1" applyProtection="1">
      <alignment horizontal="center" vertical="center" wrapText="1"/>
    </xf>
    <xf numFmtId="170" fontId="8" fillId="8" borderId="9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8" fillId="9" borderId="7" xfId="0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</xf>
    <xf numFmtId="170" fontId="8" fillId="0" borderId="7" xfId="0" applyNumberFormat="1" applyFont="1" applyBorder="1" applyAlignment="1" applyProtection="1">
      <alignment horizontal="center" vertical="center" wrapText="1"/>
    </xf>
    <xf numFmtId="170" fontId="6" fillId="9" borderId="8" xfId="0" applyNumberFormat="1" applyFont="1" applyFill="1" applyBorder="1" applyAlignment="1" applyProtection="1">
      <alignment horizontal="center" vertical="center" wrapText="1"/>
    </xf>
    <xf numFmtId="170" fontId="6" fillId="9" borderId="9" xfId="0" applyNumberFormat="1" applyFont="1" applyFill="1" applyBorder="1" applyAlignment="1" applyProtection="1">
      <alignment horizontal="center" vertical="center" wrapText="1"/>
    </xf>
    <xf numFmtId="170" fontId="8" fillId="0" borderId="104" xfId="0" applyNumberFormat="1" applyFont="1" applyBorder="1" applyAlignment="1" applyProtection="1">
      <alignment horizontal="center" vertical="center" wrapText="1"/>
    </xf>
    <xf numFmtId="170" fontId="12" fillId="0" borderId="0" xfId="0" applyNumberFormat="1" applyFont="1" applyAlignment="1" applyProtection="1">
      <alignment horizontal="center" vertical="center" wrapText="1"/>
    </xf>
    <xf numFmtId="170" fontId="12" fillId="0" borderId="0" xfId="0" applyNumberFormat="1" applyFont="1" applyAlignment="1">
      <alignment horizontal="center" vertical="center" wrapText="1"/>
    </xf>
    <xf numFmtId="170" fontId="8" fillId="0" borderId="0" xfId="0" applyNumberFormat="1" applyFont="1" applyFill="1" applyBorder="1" applyAlignment="1" applyProtection="1">
      <alignment horizontal="center" vertical="center"/>
    </xf>
    <xf numFmtId="169" fontId="12" fillId="0" borderId="0" xfId="0" applyNumberFormat="1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5" borderId="107" xfId="0" applyFont="1" applyFill="1" applyBorder="1" applyAlignment="1" applyProtection="1">
      <alignment wrapText="1"/>
      <protection locked="0"/>
    </xf>
    <xf numFmtId="0" fontId="5" fillId="0" borderId="108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18" fillId="0" borderId="109" xfId="0" applyFont="1" applyBorder="1" applyAlignment="1">
      <alignment horizontal="center" textRotation="90" wrapText="1"/>
    </xf>
    <xf numFmtId="0" fontId="5" fillId="5" borderId="39" xfId="0" applyFont="1" applyFill="1" applyBorder="1" applyAlignment="1" applyProtection="1">
      <alignment horizontal="left" textRotation="90" wrapText="1"/>
      <protection locked="0"/>
    </xf>
    <xf numFmtId="0" fontId="5" fillId="5" borderId="40" xfId="0" applyFont="1" applyFill="1" applyBorder="1" applyAlignment="1" applyProtection="1">
      <alignment horizontal="left" textRotation="90" wrapText="1"/>
      <protection locked="0"/>
    </xf>
    <xf numFmtId="0" fontId="5" fillId="0" borderId="18" xfId="0" applyFont="1" applyFill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9" xfId="0" applyFont="1" applyBorder="1" applyAlignment="1">
      <alignment horizontal="center" vertical="center" wrapText="1"/>
    </xf>
    <xf numFmtId="0" fontId="5" fillId="5" borderId="34" xfId="0" applyFont="1" applyFill="1" applyBorder="1" applyAlignment="1">
      <alignment wrapText="1"/>
    </xf>
    <xf numFmtId="0" fontId="36" fillId="0" borderId="5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9" fontId="5" fillId="0" borderId="0" xfId="8" applyFont="1" applyFill="1" applyBorder="1"/>
    <xf numFmtId="0" fontId="0" fillId="0" borderId="24" xfId="0" applyFill="1" applyBorder="1"/>
    <xf numFmtId="0" fontId="0" fillId="6" borderId="0" xfId="0" applyFill="1"/>
    <xf numFmtId="0" fontId="0" fillId="6" borderId="0" xfId="0" applyNumberFormat="1" applyFill="1" applyBorder="1"/>
    <xf numFmtId="0" fontId="0" fillId="6" borderId="24" xfId="0" applyNumberFormat="1" applyFill="1" applyBorder="1"/>
    <xf numFmtId="0" fontId="0" fillId="6" borderId="21" xfId="0" applyNumberFormat="1" applyFill="1" applyBorder="1"/>
    <xf numFmtId="1" fontId="0" fillId="6" borderId="21" xfId="0" applyNumberFormat="1" applyFill="1" applyBorder="1" applyAlignment="1">
      <alignment vertical="center" wrapText="1"/>
    </xf>
    <xf numFmtId="2" fontId="15" fillId="6" borderId="21" xfId="0" applyNumberFormat="1" applyFont="1" applyFill="1" applyBorder="1"/>
    <xf numFmtId="0" fontId="0" fillId="6" borderId="21" xfId="0" applyFill="1" applyBorder="1"/>
    <xf numFmtId="0" fontId="0" fillId="6" borderId="23" xfId="0" applyFill="1" applyBorder="1"/>
    <xf numFmtId="0" fontId="6" fillId="6" borderId="23" xfId="0" applyFont="1" applyFill="1" applyBorder="1" applyAlignment="1">
      <alignment horizontal="center" vertical="center" wrapText="1"/>
    </xf>
    <xf numFmtId="169" fontId="5" fillId="6" borderId="23" xfId="0" applyNumberFormat="1" applyFont="1" applyFill="1" applyBorder="1" applyAlignment="1">
      <alignment horizontal="center" vertical="center" wrapText="1"/>
    </xf>
    <xf numFmtId="169" fontId="6" fillId="6" borderId="23" xfId="0" applyNumberFormat="1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20" fillId="4" borderId="50" xfId="0" applyFont="1" applyFill="1" applyBorder="1" applyAlignment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  <protection hidden="1"/>
    </xf>
    <xf numFmtId="0" fontId="6" fillId="9" borderId="8" xfId="0" applyFont="1" applyFill="1" applyBorder="1" applyAlignment="1" applyProtection="1">
      <alignment horizontal="center" vertical="center" wrapText="1"/>
      <protection hidden="1"/>
    </xf>
    <xf numFmtId="1" fontId="6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9" borderId="9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/>
    <xf numFmtId="1" fontId="22" fillId="0" borderId="0" xfId="0" applyNumberFormat="1" applyFont="1" applyFill="1" applyBorder="1" applyAlignment="1">
      <alignment horizontal="center"/>
    </xf>
    <xf numFmtId="169" fontId="2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1" fontId="12" fillId="11" borderId="78" xfId="0" applyNumberFormat="1" applyFont="1" applyFill="1" applyBorder="1" applyAlignment="1" applyProtection="1">
      <alignment horizontal="center" vertical="center" wrapText="1"/>
      <protection hidden="1"/>
    </xf>
    <xf numFmtId="1" fontId="12" fillId="11" borderId="114" xfId="0" applyNumberFormat="1" applyFont="1" applyFill="1" applyBorder="1" applyAlignment="1" applyProtection="1">
      <alignment horizontal="center" vertical="center" wrapText="1"/>
      <protection hidden="1"/>
    </xf>
    <xf numFmtId="1" fontId="12" fillId="11" borderId="82" xfId="0" applyNumberFormat="1" applyFont="1" applyFill="1" applyBorder="1" applyAlignment="1" applyProtection="1">
      <alignment horizontal="center" vertical="center" wrapText="1"/>
      <protection hidden="1"/>
    </xf>
    <xf numFmtId="1" fontId="12" fillId="11" borderId="55" xfId="0" applyNumberFormat="1" applyFont="1" applyFill="1" applyBorder="1" applyAlignment="1" applyProtection="1">
      <alignment horizontal="center" vertical="center" wrapText="1"/>
      <protection hidden="1"/>
    </xf>
    <xf numFmtId="1" fontId="12" fillId="11" borderId="56" xfId="0" applyNumberFormat="1" applyFont="1" applyFill="1" applyBorder="1" applyAlignment="1" applyProtection="1">
      <alignment horizontal="center" vertical="center" wrapText="1"/>
      <protection hidden="1"/>
    </xf>
    <xf numFmtId="1" fontId="12" fillId="11" borderId="113" xfId="0" applyNumberFormat="1" applyFont="1" applyFill="1" applyBorder="1" applyAlignment="1" applyProtection="1">
      <alignment horizontal="center" vertical="center" wrapText="1"/>
      <protection hidden="1"/>
    </xf>
    <xf numFmtId="170" fontId="28" fillId="0" borderId="48" xfId="3" applyNumberFormat="1" applyFont="1" applyBorder="1" applyAlignment="1" applyProtection="1">
      <alignment horizontal="center" vertical="center" wrapText="1"/>
      <protection locked="0"/>
    </xf>
    <xf numFmtId="170" fontId="5" fillId="0" borderId="8" xfId="0" applyNumberFormat="1" applyFont="1" applyBorder="1" applyAlignment="1" applyProtection="1">
      <alignment horizontal="center" vertical="center" wrapText="1"/>
    </xf>
    <xf numFmtId="170" fontId="5" fillId="0" borderId="9" xfId="0" applyNumberFormat="1" applyFont="1" applyBorder="1" applyAlignment="1" applyProtection="1">
      <alignment horizontal="center" vertical="center" wrapText="1"/>
    </xf>
    <xf numFmtId="170" fontId="28" fillId="0" borderId="115" xfId="3" applyNumberFormat="1" applyFont="1" applyBorder="1" applyAlignment="1" applyProtection="1">
      <alignment horizontal="center" vertical="center" wrapText="1"/>
      <protection locked="0"/>
    </xf>
    <xf numFmtId="170" fontId="5" fillId="0" borderId="116" xfId="0" applyNumberFormat="1" applyFont="1" applyBorder="1" applyAlignment="1" applyProtection="1">
      <alignment horizontal="center" vertical="center" wrapText="1"/>
    </xf>
    <xf numFmtId="170" fontId="5" fillId="0" borderId="117" xfId="0" applyNumberFormat="1" applyFont="1" applyBorder="1" applyAlignment="1" applyProtection="1">
      <alignment horizontal="center" vertical="center" wrapText="1"/>
    </xf>
    <xf numFmtId="170" fontId="6" fillId="0" borderId="0" xfId="0" applyNumberFormat="1" applyFont="1" applyFill="1" applyBorder="1" applyAlignment="1" applyProtection="1">
      <alignment horizontal="center" vertical="center"/>
    </xf>
    <xf numFmtId="1" fontId="6" fillId="0" borderId="70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37" xfId="0" applyNumberFormat="1" applyFont="1" applyFill="1" applyBorder="1" applyAlignment="1" applyProtection="1">
      <alignment horizontal="left" vertical="center" wrapText="1"/>
      <protection hidden="1"/>
    </xf>
    <xf numFmtId="1" fontId="5" fillId="0" borderId="47" xfId="0" applyNumberFormat="1" applyFont="1" applyFill="1" applyBorder="1" applyAlignment="1" applyProtection="1">
      <alignment horizontal="left" vertical="center" wrapText="1"/>
      <protection hidden="1"/>
    </xf>
    <xf numFmtId="1" fontId="6" fillId="6" borderId="7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88" xfId="0" applyFont="1" applyBorder="1" applyAlignment="1"/>
    <xf numFmtId="0" fontId="5" fillId="0" borderId="47" xfId="0" applyFont="1" applyFill="1" applyBorder="1" applyAlignment="1">
      <alignment vertical="center" wrapText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5" borderId="98" xfId="0" applyFont="1" applyFill="1" applyBorder="1" applyAlignment="1" applyProtection="1">
      <alignment vertical="center" wrapText="1"/>
      <protection hidden="1"/>
    </xf>
    <xf numFmtId="1" fontId="13" fillId="5" borderId="127" xfId="0" applyNumberFormat="1" applyFont="1" applyFill="1" applyBorder="1" applyAlignment="1" applyProtection="1">
      <alignment horizontal="center" vertical="center" wrapText="1"/>
      <protection hidden="1"/>
    </xf>
    <xf numFmtId="0" fontId="5" fillId="11" borderId="127" xfId="0" applyFont="1" applyFill="1" applyBorder="1" applyAlignment="1" applyProtection="1">
      <alignment horizontal="left" vertical="center" wrapText="1"/>
      <protection locked="0"/>
    </xf>
    <xf numFmtId="1" fontId="9" fillId="5" borderId="75" xfId="0" applyNumberFormat="1" applyFont="1" applyFill="1" applyBorder="1" applyAlignment="1" applyProtection="1">
      <alignment horizontal="center" vertical="center" wrapText="1"/>
      <protection hidden="1"/>
    </xf>
    <xf numFmtId="1" fontId="6" fillId="5" borderId="75" xfId="0" applyNumberFormat="1" applyFont="1" applyFill="1" applyBorder="1" applyAlignment="1" applyProtection="1">
      <alignment horizontal="center" vertical="center" wrapText="1"/>
      <protection hidden="1"/>
    </xf>
    <xf numFmtId="38" fontId="16" fillId="6" borderId="128" xfId="1" applyNumberFormat="1" applyFont="1" applyFill="1" applyBorder="1" applyAlignment="1" applyProtection="1">
      <alignment horizontal="center" vertical="center" wrapText="1"/>
      <protection hidden="1"/>
    </xf>
    <xf numFmtId="38" fontId="16" fillId="6" borderId="75" xfId="1" applyNumberFormat="1" applyFont="1" applyFill="1" applyBorder="1" applyAlignment="1" applyProtection="1">
      <alignment horizontal="center" vertical="center" wrapText="1"/>
      <protection hidden="1"/>
    </xf>
    <xf numFmtId="38" fontId="16" fillId="6" borderId="129" xfId="1" applyNumberFormat="1" applyFont="1" applyFill="1" applyBorder="1" applyAlignment="1" applyProtection="1">
      <alignment horizontal="center" vertical="center" wrapText="1"/>
      <protection hidden="1"/>
    </xf>
    <xf numFmtId="0" fontId="13" fillId="10" borderId="0" xfId="0" applyFont="1" applyFill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>
      <alignment vertical="center" wrapText="1"/>
    </xf>
    <xf numFmtId="0" fontId="13" fillId="12" borderId="0" xfId="0" applyFont="1" applyFill="1" applyAlignment="1" applyProtection="1">
      <alignment horizontal="center" vertical="center" wrapText="1"/>
      <protection locked="0" hidden="1"/>
    </xf>
    <xf numFmtId="16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 vertical="center" wrapText="1"/>
      <protection hidden="1"/>
    </xf>
    <xf numFmtId="0" fontId="12" fillId="0" borderId="51" xfId="0" applyFont="1" applyFill="1" applyBorder="1" applyAlignment="1" applyProtection="1">
      <alignment horizontal="center" vertical="center" wrapText="1"/>
      <protection hidden="1"/>
    </xf>
    <xf numFmtId="0" fontId="12" fillId="0" borderId="52" xfId="0" applyFont="1" applyFill="1" applyBorder="1" applyAlignment="1" applyProtection="1">
      <alignment horizontal="center" vertical="center" wrapText="1"/>
      <protection hidden="1"/>
    </xf>
    <xf numFmtId="0" fontId="13" fillId="0" borderId="51" xfId="0" applyFont="1" applyFill="1" applyBorder="1" applyAlignment="1" applyProtection="1">
      <alignment horizontal="center" vertical="center" wrapText="1"/>
      <protection hidden="1"/>
    </xf>
    <xf numFmtId="1" fontId="13" fillId="0" borderId="51" xfId="0" applyNumberFormat="1" applyFont="1" applyFill="1" applyBorder="1" applyAlignment="1" applyProtection="1">
      <alignment horizontal="center" vertical="center" wrapText="1"/>
      <protection hidden="1"/>
    </xf>
    <xf numFmtId="166" fontId="13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2" xfId="4" applyFont="1" applyFill="1" applyBorder="1" applyAlignment="1" applyProtection="1">
      <alignment horizontal="center" vertical="center" wrapText="1"/>
      <protection hidden="1"/>
    </xf>
    <xf numFmtId="0" fontId="5" fillId="0" borderId="50" xfId="0" applyFont="1" applyFill="1" applyBorder="1" applyAlignment="1" applyProtection="1">
      <alignment horizontal="center" vertical="center" wrapText="1"/>
      <protection hidden="1"/>
    </xf>
    <xf numFmtId="1" fontId="5" fillId="0" borderId="51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166" fontId="5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4" applyFont="1" applyFill="1" applyBorder="1" applyAlignment="1" applyProtection="1">
      <alignment horizontal="center" vertical="center" wrapText="1"/>
      <protection hidden="1"/>
    </xf>
    <xf numFmtId="167" fontId="12" fillId="0" borderId="0" xfId="0" applyNumberFormat="1" applyFont="1" applyFill="1" applyAlignment="1" applyProtection="1">
      <alignment horizontal="center" vertical="center" wrapText="1"/>
      <protection hidden="1"/>
    </xf>
    <xf numFmtId="1" fontId="8" fillId="0" borderId="60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13" borderId="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40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40" fillId="0" borderId="1" xfId="0" applyFont="1" applyBorder="1" applyAlignment="1">
      <alignment wrapText="1"/>
    </xf>
    <xf numFmtId="167" fontId="40" fillId="10" borderId="1" xfId="0" applyNumberFormat="1" applyFont="1" applyFill="1" applyBorder="1" applyAlignment="1">
      <alignment horizontal="center" vertical="center" wrapText="1"/>
    </xf>
    <xf numFmtId="167" fontId="40" fillId="14" borderId="1" xfId="0" applyNumberFormat="1" applyFont="1" applyFill="1" applyBorder="1" applyAlignment="1">
      <alignment horizontal="center" vertical="center" wrapText="1"/>
    </xf>
    <xf numFmtId="167" fontId="40" fillId="16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wrapText="1"/>
    </xf>
    <xf numFmtId="0" fontId="40" fillId="0" borderId="38" xfId="0" applyFont="1" applyFill="1" applyBorder="1" applyAlignment="1">
      <alignment horizontal="left" vertical="center" wrapText="1"/>
    </xf>
    <xf numFmtId="0" fontId="40" fillId="0" borderId="38" xfId="0" applyFont="1" applyBorder="1" applyAlignment="1">
      <alignment horizontal="left" vertical="center" wrapText="1"/>
    </xf>
    <xf numFmtId="0" fontId="6" fillId="6" borderId="130" xfId="0" applyFont="1" applyFill="1" applyBorder="1" applyAlignment="1" applyProtection="1">
      <alignment horizontal="center" vertical="center" wrapText="1"/>
      <protection hidden="1"/>
    </xf>
    <xf numFmtId="0" fontId="6" fillId="6" borderId="104" xfId="0" applyFont="1" applyFill="1" applyBorder="1" applyAlignment="1" applyProtection="1">
      <alignment horizontal="center" vertical="center" wrapText="1"/>
      <protection hidden="1"/>
    </xf>
    <xf numFmtId="0" fontId="6" fillId="6" borderId="44" xfId="0" applyFont="1" applyFill="1" applyBorder="1" applyAlignment="1" applyProtection="1">
      <alignment horizontal="center" vertical="center" wrapText="1"/>
      <protection hidden="1"/>
    </xf>
    <xf numFmtId="0" fontId="12" fillId="0" borderId="126" xfId="0" applyFont="1" applyFill="1" applyBorder="1" applyAlignment="1" applyProtection="1">
      <alignment horizontal="center" vertical="center" wrapText="1"/>
      <protection hidden="1"/>
    </xf>
    <xf numFmtId="0" fontId="12" fillId="0" borderId="105" xfId="0" applyFont="1" applyFill="1" applyBorder="1" applyAlignment="1" applyProtection="1">
      <alignment horizontal="center" vertical="center" wrapText="1"/>
      <protection hidden="1"/>
    </xf>
    <xf numFmtId="0" fontId="12" fillId="0" borderId="108" xfId="0" applyFont="1" applyFill="1" applyBorder="1" applyAlignment="1" applyProtection="1">
      <alignment horizontal="center" vertical="center" wrapText="1"/>
      <protection locked="0"/>
    </xf>
    <xf numFmtId="0" fontId="12" fillId="0" borderId="111" xfId="0" applyFont="1" applyFill="1" applyBorder="1" applyAlignment="1" applyProtection="1">
      <alignment horizontal="center" vertical="center" wrapText="1"/>
      <protection locked="0"/>
    </xf>
    <xf numFmtId="0" fontId="12" fillId="0" borderId="13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09" xfId="0" applyFont="1" applyFill="1" applyBorder="1" applyAlignment="1" applyProtection="1">
      <alignment horizontal="center" vertical="center" wrapText="1"/>
      <protection hidden="1"/>
    </xf>
    <xf numFmtId="0" fontId="6" fillId="0" borderId="86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1" fontId="12" fillId="0" borderId="86" xfId="0" applyNumberFormat="1" applyFont="1" applyBorder="1" applyAlignment="1" applyProtection="1">
      <alignment horizontal="center" vertical="center" wrapText="1"/>
      <protection hidden="1"/>
    </xf>
    <xf numFmtId="1" fontId="5" fillId="0" borderId="86" xfId="0" applyNumberFormat="1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34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locked="0" hidden="1"/>
    </xf>
    <xf numFmtId="1" fontId="12" fillId="0" borderId="38" xfId="0" applyNumberFormat="1" applyFont="1" applyBorder="1" applyAlignment="1" applyProtection="1">
      <alignment horizontal="center" vertical="center" wrapText="1"/>
      <protection hidden="1"/>
    </xf>
    <xf numFmtId="0" fontId="12" fillId="0" borderId="38" xfId="0" applyFont="1" applyBorder="1" applyAlignment="1" applyProtection="1">
      <alignment horizontal="center" vertical="center" wrapText="1"/>
      <protection hidden="1"/>
    </xf>
    <xf numFmtId="0" fontId="6" fillId="0" borderId="54" xfId="0" applyFont="1" applyFill="1" applyBorder="1" applyAlignment="1" applyProtection="1">
      <alignment horizontal="center" vertical="center" wrapText="1"/>
      <protection hidden="1"/>
    </xf>
    <xf numFmtId="1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7" xfId="0" applyFont="1" applyFill="1" applyBorder="1" applyAlignment="1" applyProtection="1">
      <alignment horizontal="center" vertical="center" wrapText="1"/>
      <protection locked="0" hidden="1"/>
    </xf>
    <xf numFmtId="0" fontId="12" fillId="0" borderId="19" xfId="0" applyFont="1" applyFill="1" applyBorder="1" applyAlignment="1" applyProtection="1">
      <alignment horizontal="center" vertical="center" wrapText="1"/>
      <protection locked="0" hidden="1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107" xfId="0" applyFont="1" applyFill="1" applyBorder="1" applyAlignment="1" applyProtection="1">
      <alignment horizontal="center" vertical="center" wrapText="1"/>
      <protection hidden="1"/>
    </xf>
    <xf numFmtId="0" fontId="12" fillId="0" borderId="108" xfId="0" applyFont="1" applyFill="1" applyBorder="1" applyAlignment="1" applyProtection="1">
      <alignment horizontal="center" vertical="center" wrapText="1"/>
      <protection hidden="1"/>
    </xf>
    <xf numFmtId="0" fontId="12" fillId="0" borderId="111" xfId="0" applyFont="1" applyFill="1" applyBorder="1" applyAlignment="1" applyProtection="1">
      <alignment horizontal="center" vertical="center" wrapText="1"/>
      <protection hidden="1"/>
    </xf>
    <xf numFmtId="0" fontId="12" fillId="0" borderId="133" xfId="0" applyFont="1" applyFill="1" applyBorder="1" applyAlignment="1" applyProtection="1">
      <alignment horizontal="center" vertical="center" wrapText="1"/>
      <protection hidden="1"/>
    </xf>
    <xf numFmtId="0" fontId="5" fillId="0" borderId="108" xfId="0" applyFont="1" applyFill="1" applyBorder="1" applyAlignment="1" applyProtection="1">
      <alignment horizontal="left" vertical="center" wrapText="1"/>
      <protection hidden="1"/>
    </xf>
    <xf numFmtId="0" fontId="13" fillId="0" borderId="108" xfId="0" applyFont="1" applyFill="1" applyBorder="1" applyAlignment="1" applyProtection="1">
      <alignment horizontal="left" vertical="center" wrapText="1"/>
      <protection hidden="1"/>
    </xf>
    <xf numFmtId="0" fontId="5" fillId="0" borderId="111" xfId="0" applyFont="1" applyFill="1" applyBorder="1" applyAlignment="1" applyProtection="1">
      <alignment horizontal="left" vertical="center" wrapText="1"/>
      <protection hidden="1"/>
    </xf>
    <xf numFmtId="0" fontId="12" fillId="11" borderId="126" xfId="0" applyFont="1" applyFill="1" applyBorder="1" applyAlignment="1" applyProtection="1">
      <alignment horizontal="center" vertical="center" wrapText="1"/>
      <protection hidden="1"/>
    </xf>
    <xf numFmtId="0" fontId="12" fillId="11" borderId="52" xfId="0" applyFont="1" applyFill="1" applyBorder="1" applyAlignment="1" applyProtection="1">
      <alignment horizontal="center" vertical="center" wrapText="1"/>
      <protection hidden="1"/>
    </xf>
    <xf numFmtId="0" fontId="12" fillId="11" borderId="105" xfId="0" applyFont="1" applyFill="1" applyBorder="1" applyAlignment="1" applyProtection="1">
      <alignment horizontal="center" vertical="center" wrapText="1"/>
      <protection hidden="1"/>
    </xf>
    <xf numFmtId="0" fontId="13" fillId="11" borderId="33" xfId="0" applyFont="1" applyFill="1" applyBorder="1" applyAlignment="1" applyProtection="1">
      <alignment horizontal="center" vertical="center" wrapText="1"/>
      <protection hidden="1"/>
    </xf>
    <xf numFmtId="0" fontId="39" fillId="15" borderId="0" xfId="0" applyFont="1" applyFill="1" applyBorder="1" applyAlignment="1">
      <alignment wrapText="1"/>
    </xf>
    <xf numFmtId="0" fontId="40" fillId="0" borderId="3" xfId="0" applyFont="1" applyBorder="1" applyAlignment="1">
      <alignment wrapText="1"/>
    </xf>
    <xf numFmtId="0" fontId="39" fillId="15" borderId="3" xfId="0" applyFont="1" applyFill="1" applyBorder="1" applyAlignment="1">
      <alignment wrapText="1"/>
    </xf>
    <xf numFmtId="0" fontId="39" fillId="15" borderId="96" xfId="0" applyFont="1" applyFill="1" applyBorder="1" applyAlignment="1">
      <alignment wrapText="1"/>
    </xf>
    <xf numFmtId="0" fontId="6" fillId="0" borderId="13" xfId="0" applyFont="1" applyBorder="1" applyAlignment="1" applyProtection="1">
      <alignment horizontal="center" textRotation="90" wrapText="1"/>
      <protection locked="0"/>
    </xf>
    <xf numFmtId="0" fontId="6" fillId="0" borderId="14" xfId="0" applyFont="1" applyBorder="1" applyAlignment="1" applyProtection="1">
      <alignment horizontal="center" textRotation="90" wrapText="1"/>
      <protection locked="0"/>
    </xf>
    <xf numFmtId="0" fontId="6" fillId="0" borderId="15" xfId="0" applyFont="1" applyBorder="1" applyAlignment="1" applyProtection="1">
      <alignment horizontal="center" textRotation="90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169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38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112" xfId="0" applyFont="1" applyFill="1" applyBorder="1" applyAlignment="1" applyProtection="1">
      <alignment horizontal="center" vertical="center" wrapText="1"/>
      <protection hidden="1"/>
    </xf>
    <xf numFmtId="0" fontId="12" fillId="0" borderId="58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 applyProtection="1">
      <alignment vertical="center" wrapText="1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6" fillId="13" borderId="32" xfId="0" applyFont="1" applyFill="1" applyBorder="1" applyAlignment="1" applyProtection="1">
      <alignment horizontal="center" vertical="center" wrapText="1"/>
      <protection hidden="1"/>
    </xf>
    <xf numFmtId="3" fontId="6" fillId="0" borderId="135" xfId="1" applyNumberFormat="1" applyFont="1" applyBorder="1" applyAlignment="1" applyProtection="1">
      <alignment horizontal="center" vertical="center" wrapText="1"/>
      <protection hidden="1"/>
    </xf>
    <xf numFmtId="3" fontId="6" fillId="0" borderId="72" xfId="1" applyNumberFormat="1" applyFont="1" applyBorder="1" applyAlignment="1" applyProtection="1">
      <alignment horizontal="center" vertical="center" wrapText="1"/>
      <protection hidden="1"/>
    </xf>
    <xf numFmtId="1" fontId="9" fillId="5" borderId="134" xfId="0" applyNumberFormat="1" applyFont="1" applyFill="1" applyBorder="1" applyAlignment="1" applyProtection="1">
      <alignment horizontal="center" vertical="center" wrapText="1"/>
      <protection hidden="1"/>
    </xf>
    <xf numFmtId="1" fontId="6" fillId="5" borderId="134" xfId="0" applyNumberFormat="1" applyFont="1" applyFill="1" applyBorder="1" applyAlignment="1" applyProtection="1">
      <alignment horizontal="center" vertical="center" wrapText="1"/>
      <protection hidden="1"/>
    </xf>
    <xf numFmtId="38" fontId="16" fillId="6" borderId="13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left" vertical="center"/>
      <protection hidden="1"/>
    </xf>
    <xf numFmtId="0" fontId="5" fillId="0" borderId="19" xfId="0" applyFont="1" applyFill="1" applyBorder="1" applyAlignment="1" applyProtection="1">
      <alignment horizontal="left" vertical="center"/>
      <protection hidden="1"/>
    </xf>
    <xf numFmtId="0" fontId="1" fillId="0" borderId="50" xfId="0" applyFont="1" applyFill="1" applyBorder="1" applyAlignment="1" applyProtection="1">
      <alignment horizontal="center" vertical="center" wrapText="1"/>
      <protection hidden="1"/>
    </xf>
    <xf numFmtId="0" fontId="1" fillId="0" borderId="51" xfId="0" applyFont="1" applyFill="1" applyBorder="1" applyAlignment="1" applyProtection="1">
      <alignment horizontal="center" vertical="center" wrapText="1"/>
      <protection hidden="1"/>
    </xf>
    <xf numFmtId="1" fontId="6" fillId="0" borderId="37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47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01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02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03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76" xfId="1" applyNumberFormat="1" applyFont="1" applyFill="1" applyBorder="1" applyAlignment="1" applyProtection="1">
      <alignment horizontal="center" vertical="center" wrapText="1"/>
      <protection hidden="1"/>
    </xf>
    <xf numFmtId="1" fontId="8" fillId="0" borderId="7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1" xfId="0" applyFont="1" applyFill="1" applyBorder="1" applyAlignment="1" applyProtection="1">
      <alignment horizontal="left" vertical="center" wrapText="1"/>
      <protection hidden="1"/>
    </xf>
    <xf numFmtId="0" fontId="5" fillId="0" borderId="58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 applyProtection="1">
      <alignment horizontal="center" vertical="center" wrapText="1"/>
      <protection hidden="1"/>
    </xf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0" fontId="12" fillId="0" borderId="117" xfId="0" applyFont="1" applyFill="1" applyBorder="1" applyAlignment="1" applyProtection="1">
      <alignment horizontal="center" vertical="center" wrapText="1"/>
      <protection hidden="1"/>
    </xf>
    <xf numFmtId="170" fontId="8" fillId="13" borderId="7" xfId="0" applyNumberFormat="1" applyFont="1" applyFill="1" applyBorder="1" applyAlignment="1" applyProtection="1">
      <alignment horizontal="center" vertical="center"/>
    </xf>
    <xf numFmtId="170" fontId="12" fillId="13" borderId="8" xfId="0" applyNumberFormat="1" applyFont="1" applyFill="1" applyBorder="1" applyAlignment="1" applyProtection="1">
      <alignment horizontal="center" vertical="center"/>
    </xf>
    <xf numFmtId="170" fontId="12" fillId="13" borderId="9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6" fillId="13" borderId="6" xfId="0" applyFont="1" applyFill="1" applyBorder="1" applyAlignment="1" applyProtection="1">
      <alignment horizontal="center" vertical="center" textRotation="90" wrapText="1"/>
      <protection hidden="1"/>
    </xf>
    <xf numFmtId="0" fontId="12" fillId="5" borderId="110" xfId="0" applyFont="1" applyFill="1" applyBorder="1" applyAlignment="1" applyProtection="1">
      <alignment horizontal="center" vertical="center" wrapText="1"/>
      <protection hidden="1"/>
    </xf>
    <xf numFmtId="0" fontId="12" fillId="0" borderId="110" xfId="0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>
      <alignment horizontal="center" vertical="center" wrapText="1"/>
    </xf>
    <xf numFmtId="0" fontId="12" fillId="5" borderId="137" xfId="0" applyFont="1" applyFill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8" xfId="4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 wrapText="1"/>
    </xf>
    <xf numFmtId="1" fontId="5" fillId="0" borderId="51" xfId="0" applyNumberFormat="1" applyFont="1" applyBorder="1" applyAlignment="1">
      <alignment horizontal="center" vertical="center" wrapText="1"/>
    </xf>
    <xf numFmtId="166" fontId="5" fillId="0" borderId="5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7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7" applyFont="1" applyBorder="1" applyAlignment="1">
      <alignment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1" fontId="12" fillId="13" borderId="8" xfId="1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8" fillId="7" borderId="8" xfId="0" applyNumberFormat="1" applyFont="1" applyFill="1" applyBorder="1" applyAlignment="1" applyProtection="1">
      <alignment horizontal="center" vertical="center" wrapText="1"/>
    </xf>
    <xf numFmtId="1" fontId="12" fillId="13" borderId="8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Alignment="1">
      <alignment horizontal="center" vertical="center" wrapText="1"/>
    </xf>
    <xf numFmtId="1" fontId="8" fillId="8" borderId="8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43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118" xfId="0" applyFont="1" applyFill="1" applyBorder="1" applyAlignment="1">
      <alignment horizontal="center" vertical="center" wrapText="1"/>
    </xf>
    <xf numFmtId="0" fontId="34" fillId="0" borderId="118" xfId="0" applyFont="1" applyFill="1" applyBorder="1" applyAlignment="1">
      <alignment horizontal="center" vertical="center" wrapText="1"/>
    </xf>
    <xf numFmtId="0" fontId="23" fillId="5" borderId="39" xfId="0" applyFont="1" applyFill="1" applyBorder="1" applyAlignment="1" applyProtection="1">
      <alignment horizontal="center" vertical="center" wrapText="1"/>
      <protection locked="0"/>
    </xf>
    <xf numFmtId="0" fontId="23" fillId="5" borderId="40" xfId="0" applyFont="1" applyFill="1" applyBorder="1" applyAlignment="1" applyProtection="1">
      <alignment horizontal="center" vertical="center" wrapText="1"/>
      <protection locked="0"/>
    </xf>
    <xf numFmtId="0" fontId="23" fillId="5" borderId="41" xfId="0" applyFont="1" applyFill="1" applyBorder="1" applyAlignment="1" applyProtection="1">
      <alignment horizontal="center" vertical="center" wrapText="1"/>
      <protection locked="0"/>
    </xf>
    <xf numFmtId="0" fontId="23" fillId="5" borderId="4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44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1" fontId="6" fillId="0" borderId="28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29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60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62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63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64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65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6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5" fillId="6" borderId="124" xfId="0" applyFont="1" applyFill="1" applyBorder="1" applyAlignment="1" applyProtection="1">
      <alignment horizontal="left" vertical="center" wrapText="1"/>
      <protection hidden="1"/>
    </xf>
    <xf numFmtId="0" fontId="0" fillId="0" borderId="122" xfId="0" applyBorder="1" applyAlignment="1">
      <alignment horizontal="left"/>
    </xf>
    <xf numFmtId="0" fontId="12" fillId="6" borderId="70" xfId="0" applyFont="1" applyFill="1" applyBorder="1" applyAlignment="1" applyProtection="1">
      <alignment horizontal="center" vertical="center" wrapText="1"/>
      <protection hidden="1"/>
    </xf>
    <xf numFmtId="0" fontId="12" fillId="6" borderId="76" xfId="0" applyFont="1" applyFill="1" applyBorder="1" applyAlignment="1" applyProtection="1">
      <alignment horizontal="center" vertical="center" wrapText="1"/>
      <protection hidden="1"/>
    </xf>
    <xf numFmtId="0" fontId="5" fillId="6" borderId="47" xfId="0" applyFont="1" applyFill="1" applyBorder="1" applyAlignment="1" applyProtection="1">
      <alignment horizontal="left" vertical="center" wrapText="1"/>
      <protection hidden="1"/>
    </xf>
    <xf numFmtId="0" fontId="0" fillId="0" borderId="102" xfId="0" applyBorder="1" applyAlignment="1">
      <alignment horizontal="left"/>
    </xf>
    <xf numFmtId="0" fontId="5" fillId="6" borderId="37" xfId="0" applyFont="1" applyFill="1" applyBorder="1" applyAlignment="1" applyProtection="1">
      <alignment horizontal="left" vertical="center" wrapText="1"/>
      <protection hidden="1"/>
    </xf>
    <xf numFmtId="0" fontId="0" fillId="0" borderId="101" xfId="0" applyBorder="1" applyAlignment="1">
      <alignment horizontal="left"/>
    </xf>
    <xf numFmtId="1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77" xfId="0" applyNumberFormat="1" applyFont="1" applyFill="1" applyBorder="1" applyAlignment="1" applyProtection="1">
      <alignment horizontal="center" vertical="center" wrapText="1"/>
      <protection hidden="1"/>
    </xf>
    <xf numFmtId="1" fontId="25" fillId="6" borderId="1" xfId="0" applyNumberFormat="1" applyFont="1" applyFill="1" applyBorder="1" applyAlignment="1" applyProtection="1">
      <alignment horizontal="center" vertical="center" wrapText="1"/>
      <protection hidden="1"/>
    </xf>
    <xf numFmtId="1" fontId="25" fillId="6" borderId="38" xfId="0" applyNumberFormat="1" applyFont="1" applyFill="1" applyBorder="1" applyAlignment="1" applyProtection="1">
      <alignment horizontal="center" vertical="center" wrapText="1"/>
      <protection hidden="1"/>
    </xf>
    <xf numFmtId="1" fontId="25" fillId="6" borderId="58" xfId="0" applyNumberFormat="1" applyFont="1" applyFill="1" applyBorder="1" applyAlignment="1" applyProtection="1">
      <alignment horizontal="center" vertical="center" wrapText="1"/>
      <protection hidden="1"/>
    </xf>
    <xf numFmtId="1" fontId="25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87" xfId="0" applyFont="1" applyFill="1" applyBorder="1" applyAlignment="1" applyProtection="1">
      <alignment horizontal="left" vertical="center" wrapText="1"/>
      <protection hidden="1"/>
    </xf>
    <xf numFmtId="0" fontId="0" fillId="0" borderId="123" xfId="0" applyBorder="1" applyAlignment="1">
      <alignment horizontal="left"/>
    </xf>
    <xf numFmtId="0" fontId="31" fillId="0" borderId="0" xfId="0" applyFont="1" applyBorder="1" applyAlignment="1" applyProtection="1">
      <alignment horizontal="left" vertical="center" wrapText="1"/>
      <protection hidden="1"/>
    </xf>
    <xf numFmtId="0" fontId="16" fillId="13" borderId="107" xfId="0" applyFont="1" applyFill="1" applyBorder="1" applyAlignment="1" applyProtection="1">
      <alignment horizontal="center" vertical="center" wrapText="1"/>
      <protection hidden="1"/>
    </xf>
    <xf numFmtId="0" fontId="16" fillId="13" borderId="131" xfId="0" applyFont="1" applyFill="1" applyBorder="1" applyAlignment="1" applyProtection="1">
      <alignment horizontal="center" vertical="center" wrapText="1"/>
      <protection hidden="1"/>
    </xf>
    <xf numFmtId="0" fontId="16" fillId="13" borderId="132" xfId="0" applyFont="1" applyFill="1" applyBorder="1" applyAlignment="1" applyProtection="1">
      <alignment horizontal="center" vertical="center" wrapText="1"/>
      <protection hidden="1"/>
    </xf>
    <xf numFmtId="1" fontId="30" fillId="2" borderId="39" xfId="0" applyNumberFormat="1" applyFont="1" applyFill="1" applyBorder="1" applyAlignment="1" applyProtection="1">
      <alignment horizontal="center" vertical="center" wrapText="1"/>
      <protection hidden="1"/>
    </xf>
    <xf numFmtId="1" fontId="30" fillId="2" borderId="41" xfId="0" applyNumberFormat="1" applyFont="1" applyFill="1" applyBorder="1" applyAlignment="1" applyProtection="1">
      <alignment horizontal="center" vertical="center" wrapText="1"/>
      <protection hidden="1"/>
    </xf>
    <xf numFmtId="1" fontId="30" fillId="2" borderId="42" xfId="0" applyNumberFormat="1" applyFont="1" applyFill="1" applyBorder="1" applyAlignment="1" applyProtection="1">
      <alignment horizontal="center" vertical="center" wrapText="1"/>
      <protection hidden="1"/>
    </xf>
    <xf numFmtId="1" fontId="30" fillId="2" borderId="125" xfId="0" applyNumberFormat="1" applyFont="1" applyFill="1" applyBorder="1" applyAlignment="1" applyProtection="1">
      <alignment horizontal="center" vertical="center" wrapText="1"/>
      <protection hidden="1"/>
    </xf>
    <xf numFmtId="1" fontId="20" fillId="5" borderId="119" xfId="0" applyNumberFormat="1" applyFont="1" applyFill="1" applyBorder="1" applyAlignment="1" applyProtection="1">
      <alignment horizontal="center" vertical="center" wrapText="1"/>
      <protection hidden="1"/>
    </xf>
    <xf numFmtId="1" fontId="20" fillId="5" borderId="120" xfId="0" applyNumberFormat="1" applyFont="1" applyFill="1" applyBorder="1" applyAlignment="1" applyProtection="1">
      <alignment horizontal="center" vertical="center" wrapText="1"/>
      <protection hidden="1"/>
    </xf>
    <xf numFmtId="1" fontId="20" fillId="5" borderId="12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25" xfId="0" applyFont="1" applyBorder="1" applyAlignment="1" applyProtection="1">
      <alignment horizontal="left" vertical="center" wrapText="1"/>
      <protection hidden="1"/>
    </xf>
    <xf numFmtId="1" fontId="6" fillId="6" borderId="60" xfId="0" applyNumberFormat="1" applyFont="1" applyFill="1" applyBorder="1" applyAlignment="1" applyProtection="1">
      <alignment horizontal="center" vertical="center" wrapText="1"/>
      <protection hidden="1"/>
    </xf>
    <xf numFmtId="1" fontId="6" fillId="6" borderId="6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06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 applyProtection="1">
      <alignment horizontal="center" vertical="center" wrapText="1"/>
      <protection hidden="1"/>
    </xf>
    <xf numFmtId="0" fontId="5" fillId="0" borderId="138" xfId="0" applyFont="1" applyFill="1" applyBorder="1" applyAlignment="1" applyProtection="1">
      <alignment horizontal="center" vertical="center" wrapText="1"/>
      <protection hidden="1"/>
    </xf>
    <xf numFmtId="0" fontId="5" fillId="0" borderId="139" xfId="0" applyFont="1" applyFill="1" applyBorder="1" applyAlignment="1" applyProtection="1">
      <alignment horizontal="center" vertical="center" wrapText="1"/>
      <protection hidden="1"/>
    </xf>
    <xf numFmtId="0" fontId="1" fillId="0" borderId="66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5" fillId="0" borderId="66" xfId="0" applyFont="1" applyFill="1" applyBorder="1" applyAlignment="1" applyProtection="1">
      <alignment horizontal="center" vertical="center" wrapText="1"/>
      <protection locked="0"/>
    </xf>
    <xf numFmtId="0" fontId="5" fillId="0" borderId="140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left" wrapText="1"/>
    </xf>
    <xf numFmtId="0" fontId="39" fillId="0" borderId="67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55" xfId="0" applyFont="1" applyBorder="1" applyAlignment="1">
      <alignment horizontal="left" vertical="center" wrapText="1"/>
    </xf>
    <xf numFmtId="0" fontId="39" fillId="0" borderId="52" xfId="0" applyFont="1" applyBorder="1" applyAlignment="1">
      <alignment horizontal="left" vertical="center" wrapText="1"/>
    </xf>
    <xf numFmtId="0" fontId="39" fillId="0" borderId="112" xfId="0" applyFont="1" applyBorder="1" applyAlignment="1">
      <alignment horizontal="left" vertical="center" wrapText="1"/>
    </xf>
    <xf numFmtId="0" fontId="39" fillId="0" borderId="50" xfId="0" applyFont="1" applyBorder="1" applyAlignment="1">
      <alignment horizontal="left"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39" fillId="0" borderId="66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10" borderId="66" xfId="0" applyFont="1" applyFill="1" applyBorder="1" applyAlignment="1">
      <alignment horizontal="center" vertical="center" wrapText="1"/>
    </xf>
    <xf numFmtId="0" fontId="39" fillId="10" borderId="51" xfId="0" applyFont="1" applyFill="1" applyBorder="1" applyAlignment="1">
      <alignment horizontal="center" vertical="center" wrapText="1"/>
    </xf>
    <xf numFmtId="0" fontId="41" fillId="0" borderId="67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wrapText="1"/>
    </xf>
    <xf numFmtId="0" fontId="41" fillId="0" borderId="0" xfId="0" applyFont="1" applyBorder="1" applyAlignment="1">
      <alignment horizontal="center" wrapText="1"/>
    </xf>
    <xf numFmtId="0" fontId="41" fillId="0" borderId="96" xfId="0" applyFont="1" applyBorder="1" applyAlignment="1">
      <alignment horizontal="center" wrapText="1"/>
    </xf>
    <xf numFmtId="0" fontId="41" fillId="0" borderId="52" xfId="0" applyFont="1" applyBorder="1" applyAlignment="1">
      <alignment horizontal="center" wrapText="1"/>
    </xf>
    <xf numFmtId="0" fontId="41" fillId="0" borderId="112" xfId="0" applyFont="1" applyBorder="1" applyAlignment="1">
      <alignment horizontal="center" wrapText="1"/>
    </xf>
    <xf numFmtId="0" fontId="41" fillId="0" borderId="50" xfId="0" applyFont="1" applyBorder="1" applyAlignment="1">
      <alignment horizontal="center" wrapText="1"/>
    </xf>
    <xf numFmtId="0" fontId="39" fillId="0" borderId="1" xfId="0" applyFont="1" applyBorder="1" applyAlignment="1">
      <alignment horizontal="left" wrapText="1"/>
    </xf>
    <xf numFmtId="0" fontId="39" fillId="16" borderId="66" xfId="0" applyFont="1" applyFill="1" applyBorder="1" applyAlignment="1">
      <alignment horizontal="center" vertical="center" wrapText="1"/>
    </xf>
    <xf numFmtId="0" fontId="39" fillId="16" borderId="5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wrapText="1"/>
    </xf>
    <xf numFmtId="0" fontId="20" fillId="2" borderId="70" xfId="0" applyFont="1" applyFill="1" applyBorder="1" applyAlignment="1">
      <alignment horizontal="center"/>
    </xf>
    <xf numFmtId="0" fontId="20" fillId="2" borderId="77" xfId="0" applyFont="1" applyFill="1" applyBorder="1" applyAlignment="1">
      <alignment horizontal="center"/>
    </xf>
    <xf numFmtId="0" fontId="20" fillId="2" borderId="76" xfId="0" applyFont="1" applyFill="1" applyBorder="1" applyAlignment="1">
      <alignment horizontal="center"/>
    </xf>
    <xf numFmtId="3" fontId="21" fillId="3" borderId="20" xfId="0" applyNumberFormat="1" applyFont="1" applyFill="1" applyBorder="1" applyAlignment="1">
      <alignment horizontal="center" vertical="center" wrapText="1"/>
    </xf>
    <xf numFmtId="3" fontId="33" fillId="3" borderId="22" xfId="0" applyNumberFormat="1" applyFont="1" applyFill="1" applyBorder="1" applyAlignment="1">
      <alignment horizontal="center" vertical="center" wrapText="1"/>
    </xf>
    <xf numFmtId="3" fontId="10" fillId="0" borderId="87" xfId="0" applyNumberFormat="1" applyFont="1" applyBorder="1" applyAlignment="1">
      <alignment horizontal="center" vertical="center" wrapText="1"/>
    </xf>
    <xf numFmtId="3" fontId="22" fillId="0" borderId="123" xfId="0" applyNumberFormat="1" applyFont="1" applyBorder="1" applyAlignment="1">
      <alignment horizontal="center" vertical="center" wrapText="1"/>
    </xf>
    <xf numFmtId="3" fontId="22" fillId="0" borderId="88" xfId="0" applyNumberFormat="1" applyFont="1" applyBorder="1" applyAlignment="1">
      <alignment horizontal="center" vertical="center" wrapText="1"/>
    </xf>
    <xf numFmtId="3" fontId="22" fillId="0" borderId="103" xfId="0" applyNumberFormat="1" applyFont="1" applyBorder="1" applyAlignment="1">
      <alignment horizontal="center" vertical="center" wrapText="1"/>
    </xf>
    <xf numFmtId="3" fontId="22" fillId="6" borderId="70" xfId="0" applyNumberFormat="1" applyFont="1" applyFill="1" applyBorder="1" applyAlignment="1">
      <alignment horizontal="center" vertical="center"/>
    </xf>
    <xf numFmtId="3" fontId="22" fillId="6" borderId="76" xfId="0" applyNumberFormat="1" applyFont="1" applyFill="1" applyBorder="1" applyAlignment="1">
      <alignment horizontal="center" vertical="center"/>
    </xf>
    <xf numFmtId="3" fontId="21" fillId="6" borderId="20" xfId="0" applyNumberFormat="1" applyFont="1" applyFill="1" applyBorder="1" applyAlignment="1">
      <alignment horizontal="center" vertical="center" wrapText="1"/>
    </xf>
    <xf numFmtId="3" fontId="22" fillId="6" borderId="22" xfId="0" applyNumberFormat="1" applyFont="1" applyFill="1" applyBorder="1" applyAlignment="1">
      <alignment horizontal="center" vertical="center" wrapText="1"/>
    </xf>
    <xf numFmtId="3" fontId="10" fillId="0" borderId="124" xfId="0" applyNumberFormat="1" applyFont="1" applyBorder="1" applyAlignment="1">
      <alignment horizontal="center" vertical="center" wrapText="1"/>
    </xf>
    <xf numFmtId="3" fontId="22" fillId="0" borderId="122" xfId="0" applyNumberFormat="1" applyFont="1" applyBorder="1" applyAlignment="1">
      <alignment horizontal="center" vertical="center" wrapText="1"/>
    </xf>
    <xf numFmtId="3" fontId="22" fillId="0" borderId="87" xfId="0" applyNumberFormat="1" applyFont="1" applyBorder="1" applyAlignment="1">
      <alignment horizontal="center" vertical="center" wrapText="1"/>
    </xf>
    <xf numFmtId="3" fontId="21" fillId="6" borderId="70" xfId="0" applyNumberFormat="1" applyFont="1" applyFill="1" applyBorder="1" applyAlignment="1">
      <alignment horizontal="center" vertical="center" wrapText="1"/>
    </xf>
    <xf numFmtId="3" fontId="9" fillId="6" borderId="77" xfId="0" applyNumberFormat="1" applyFont="1" applyFill="1" applyBorder="1" applyAlignment="1">
      <alignment horizontal="center" vertical="center" wrapText="1"/>
    </xf>
    <xf numFmtId="3" fontId="22" fillId="0" borderId="89" xfId="0" applyNumberFormat="1" applyFont="1" applyBorder="1" applyAlignment="1">
      <alignment horizontal="center" vertical="center" wrapText="1"/>
    </xf>
    <xf numFmtId="3" fontId="22" fillId="0" borderId="79" xfId="0" applyNumberFormat="1" applyFont="1" applyBorder="1" applyAlignment="1">
      <alignment horizontal="center" vertical="center" wrapText="1"/>
    </xf>
    <xf numFmtId="3" fontId="22" fillId="6" borderId="70" xfId="0" applyNumberFormat="1" applyFont="1" applyFill="1" applyBorder="1" applyAlignment="1">
      <alignment horizontal="center" vertical="center" wrapText="1"/>
    </xf>
    <xf numFmtId="3" fontId="22" fillId="6" borderId="77" xfId="0" applyNumberFormat="1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/>
    </xf>
    <xf numFmtId="0" fontId="16" fillId="2" borderId="77" xfId="0" applyFont="1" applyFill="1" applyBorder="1" applyAlignment="1">
      <alignment horizontal="center"/>
    </xf>
    <xf numFmtId="0" fontId="16" fillId="2" borderId="76" xfId="0" applyFont="1" applyFill="1" applyBorder="1" applyAlignment="1">
      <alignment horizontal="center"/>
    </xf>
    <xf numFmtId="0" fontId="16" fillId="2" borderId="60" xfId="0" applyFont="1" applyFill="1" applyBorder="1" applyAlignment="1">
      <alignment horizontal="center"/>
    </xf>
    <xf numFmtId="0" fontId="16" fillId="2" borderId="61" xfId="0" applyFont="1" applyFill="1" applyBorder="1" applyAlignment="1">
      <alignment horizontal="center"/>
    </xf>
    <xf numFmtId="0" fontId="16" fillId="2" borderId="62" xfId="0" applyFont="1" applyFill="1" applyBorder="1" applyAlignment="1">
      <alignment horizontal="center"/>
    </xf>
    <xf numFmtId="0" fontId="20" fillId="2" borderId="60" xfId="0" applyFont="1" applyFill="1" applyBorder="1" applyAlignment="1">
      <alignment horizontal="center"/>
    </xf>
    <xf numFmtId="0" fontId="20" fillId="2" borderId="62" xfId="0" applyFont="1" applyFill="1" applyBorder="1" applyAlignment="1">
      <alignment horizontal="center"/>
    </xf>
    <xf numFmtId="3" fontId="22" fillId="2" borderId="70" xfId="0" applyNumberFormat="1" applyFont="1" applyFill="1" applyBorder="1" applyAlignment="1">
      <alignment horizontal="center" vertical="center" wrapText="1"/>
    </xf>
    <xf numFmtId="3" fontId="22" fillId="2" borderId="76" xfId="0" applyNumberFormat="1" applyFont="1" applyFill="1" applyBorder="1" applyAlignment="1">
      <alignment horizontal="center" vertical="center" wrapText="1"/>
    </xf>
    <xf numFmtId="3" fontId="22" fillId="3" borderId="70" xfId="0" applyNumberFormat="1" applyFont="1" applyFill="1" applyBorder="1" applyAlignment="1">
      <alignment horizontal="center" vertical="center" wrapText="1"/>
    </xf>
    <xf numFmtId="3" fontId="22" fillId="3" borderId="77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Border="1" applyAlignment="1">
      <alignment horizontal="center" vertical="center" wrapText="1"/>
    </xf>
    <xf numFmtId="3" fontId="22" fillId="0" borderId="101" xfId="0" applyNumberFormat="1" applyFont="1" applyBorder="1" applyAlignment="1">
      <alignment horizontal="center" vertical="center" wrapText="1"/>
    </xf>
    <xf numFmtId="3" fontId="22" fillId="3" borderId="70" xfId="0" applyNumberFormat="1" applyFont="1" applyFill="1" applyBorder="1" applyAlignment="1">
      <alignment horizontal="center" vertical="center"/>
    </xf>
    <xf numFmtId="3" fontId="22" fillId="3" borderId="76" xfId="0" applyNumberFormat="1" applyFont="1" applyFill="1" applyBorder="1" applyAlignment="1">
      <alignment horizontal="center" vertical="center"/>
    </xf>
    <xf numFmtId="3" fontId="21" fillId="3" borderId="70" xfId="0" applyNumberFormat="1" applyFont="1" applyFill="1" applyBorder="1" applyAlignment="1">
      <alignment horizontal="center" vertical="center" wrapText="1"/>
    </xf>
    <xf numFmtId="3" fontId="9" fillId="3" borderId="77" xfId="0" applyNumberFormat="1" applyFont="1" applyFill="1" applyBorder="1" applyAlignment="1">
      <alignment horizontal="center" vertical="center" wrapText="1"/>
    </xf>
    <xf numFmtId="3" fontId="22" fillId="6" borderId="76" xfId="0" applyNumberFormat="1" applyFont="1" applyFill="1" applyBorder="1" applyAlignment="1">
      <alignment horizontal="center" vertical="center" wrapText="1"/>
    </xf>
    <xf numFmtId="3" fontId="22" fillId="3" borderId="76" xfId="0" applyNumberFormat="1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9">
    <cellStyle name="Comma" xfId="1" builtinId="3"/>
    <cellStyle name="Comma 2" xfId="2"/>
    <cellStyle name="Currency" xfId="3" builtinId="4"/>
    <cellStyle name="Hyperlink" xfId="4" builtinId="8"/>
    <cellStyle name="Normal" xfId="0" builtinId="0"/>
    <cellStyle name="Normal 2" xfId="5"/>
    <cellStyle name="Normal 3" xfId="6"/>
    <cellStyle name="Normal_Sheet1" xfId="7"/>
    <cellStyle name="Percent" xfId="8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99CCFF"/>
      <color rgb="FF3399FF"/>
      <color rgb="FFFF669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Fuctional Failures</a:t>
            </a:r>
          </a:p>
        </c:rich>
      </c:tx>
      <c:layout>
        <c:manualLayout>
          <c:xMode val="edge"/>
          <c:yMode val="edge"/>
          <c:x val="0.38132635253054192"/>
          <c:y val="8.4893882646691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6596858638788"/>
          <c:y val="0.18164827226758593"/>
          <c:w val="0.81020942408376961"/>
          <c:h val="0.363296544535171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'Functional Failures'!$B$5:$B$24</c:f>
              <c:strCache>
                <c:ptCount val="12"/>
                <c:pt idx="0">
                  <c:v>low or poor Motor Oil</c:v>
                </c:pt>
                <c:pt idx="1">
                  <c:v>noisy doors</c:v>
                </c:pt>
                <c:pt idx="2">
                  <c:v>noisy Trunk Door</c:v>
                </c:pt>
                <c:pt idx="3">
                  <c:v>low pressure on Spare tire</c:v>
                </c:pt>
                <c:pt idx="4">
                  <c:v>bad  or worn Tires</c:v>
                </c:pt>
                <c:pt idx="5">
                  <c:v>bad Wiper Blades</c:v>
                </c:pt>
                <c:pt idx="6">
                  <c:v>burnt out Head lights</c:v>
                </c:pt>
                <c:pt idx="7">
                  <c:v>burnt out Tail Lights</c:v>
                </c:pt>
                <c:pt idx="8">
                  <c:v>Cracked Windshield</c:v>
                </c:pt>
                <c:pt idx="9">
                  <c:v>broken Door Handle</c:v>
                </c:pt>
                <c:pt idx="10">
                  <c:v>motor oil fails</c:v>
                </c:pt>
                <c:pt idx="11">
                  <c:v>Automatic transmission oil fails</c:v>
                </c:pt>
              </c:strCache>
            </c:strRef>
          </c:cat>
          <c:val>
            <c:numRef>
              <c:f>'Functional Failures'!$C$5:$C$24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91-436A-8F08-3F7BE3A40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11320"/>
        <c:axId val="246910928"/>
      </c:barChart>
      <c:catAx>
        <c:axId val="246911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910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691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911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/>
              <a:t>Fuctional Failures C&amp;E Pareto</a:t>
            </a:r>
          </a:p>
        </c:rich>
      </c:tx>
      <c:layout>
        <c:manualLayout>
          <c:xMode val="edge"/>
          <c:yMode val="edge"/>
          <c:x val="0.32853056192183566"/>
          <c:y val="3.282828282828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0554748397808"/>
          <c:y val="0.18181863019509162"/>
          <c:w val="0.87752223123580975"/>
          <c:h val="0.35353622537934465"/>
        </c:manualLayout>
      </c:layout>
      <c:barChart>
        <c:barDir val="col"/>
        <c:grouping val="clustered"/>
        <c:varyColors val="0"/>
        <c:ser>
          <c:idx val="0"/>
          <c:order val="0"/>
          <c:tx>
            <c:v>Failure Mode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'Equipment Failures C&amp;E'!$B$11:$B$16</c:f>
              <c:strCache>
                <c:ptCount val="6"/>
                <c:pt idx="0">
                  <c:v>broken Door Handle</c:v>
                </c:pt>
                <c:pt idx="1">
                  <c:v>motor oil fails</c:v>
                </c:pt>
                <c:pt idx="2">
                  <c:v>Automatic transmission oil fails</c:v>
                </c:pt>
                <c:pt idx="3">
                  <c:v>low or poor Motor Oil</c:v>
                </c:pt>
                <c:pt idx="4">
                  <c:v>low pressure on Spare tire</c:v>
                </c:pt>
                <c:pt idx="5">
                  <c:v>burnt out Head lights</c:v>
                </c:pt>
              </c:strCache>
            </c:strRef>
          </c:cat>
          <c:val>
            <c:numRef>
              <c:f>'Equipment Failures C&amp;E'!$Q$11:$Q$16</c:f>
              <c:numCache>
                <c:formatCode>General</c:formatCode>
                <c:ptCount val="6"/>
                <c:pt idx="0">
                  <c:v>737</c:v>
                </c:pt>
                <c:pt idx="1">
                  <c:v>717</c:v>
                </c:pt>
                <c:pt idx="2">
                  <c:v>717</c:v>
                </c:pt>
                <c:pt idx="3">
                  <c:v>697</c:v>
                </c:pt>
                <c:pt idx="4">
                  <c:v>677</c:v>
                </c:pt>
                <c:pt idx="5">
                  <c:v>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D9-4227-AC6F-855CBC4C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09752"/>
        <c:axId val="246911712"/>
      </c:barChart>
      <c:catAx>
        <c:axId val="2469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91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91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909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Task Frequency Changes</a:t>
            </a:r>
          </a:p>
        </c:rich>
      </c:tx>
      <c:layout>
        <c:manualLayout>
          <c:xMode val="edge"/>
          <c:yMode val="edge"/>
          <c:x val="0.2926452503296243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9790474298349E-2"/>
          <c:y val="0.26923122888307965"/>
          <c:w val="0.91549435686613123"/>
          <c:h val="0.444056702183781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'Pie Chart Data'!$C$73:$C$84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'Pie Chart Data'!$D$73:$D$84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49-447B-8684-EC7DA042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20920"/>
        <c:axId val="407919744"/>
      </c:barChart>
      <c:catAx>
        <c:axId val="4079209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1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91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20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PM Frequency Changes</a:t>
            </a:r>
          </a:p>
        </c:rich>
      </c:tx>
      <c:layout>
        <c:manualLayout>
          <c:xMode val="edge"/>
          <c:yMode val="edge"/>
          <c:x val="0.30829470259879477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42223784452998E-2"/>
          <c:y val="0.24223639217232507"/>
          <c:w val="0.73552538073005358"/>
          <c:h val="0.45962802617312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'Pie Chart Data'!$M$73</c:f>
              <c:strCache>
                <c:ptCount val="1"/>
                <c:pt idx="0">
                  <c:v>Initial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'Pie Chart Data'!$L$74:$L$85</c:f>
              <c:strCache>
                <c:ptCount val="12"/>
                <c:pt idx="0">
                  <c:v>Daily</c:v>
                </c:pt>
                <c:pt idx="1">
                  <c:v>1 week</c:v>
                </c:pt>
                <c:pt idx="2">
                  <c:v>Monthly</c:v>
                </c:pt>
                <c:pt idx="3">
                  <c:v>Quarterly</c:v>
                </c:pt>
                <c:pt idx="4">
                  <c:v>Semi Annual</c:v>
                </c:pt>
                <c:pt idx="5">
                  <c:v>Yearly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'Pie Chart Data'!$M$74:$M$85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65-4389-B322-02547BD81DA1}"/>
            </c:ext>
          </c:extLst>
        </c:ser>
        <c:ser>
          <c:idx val="1"/>
          <c:order val="1"/>
          <c:tx>
            <c:strRef>
              <c:f>'Pie Chart Data'!$N$73</c:f>
              <c:strCache>
                <c:ptCount val="1"/>
                <c:pt idx="0">
                  <c:v>Final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'Pie Chart Data'!$L$74:$L$85</c:f>
              <c:strCache>
                <c:ptCount val="12"/>
                <c:pt idx="0">
                  <c:v>Daily</c:v>
                </c:pt>
                <c:pt idx="1">
                  <c:v>1 week</c:v>
                </c:pt>
                <c:pt idx="2">
                  <c:v>Monthly</c:v>
                </c:pt>
                <c:pt idx="3">
                  <c:v>Quarterly</c:v>
                </c:pt>
                <c:pt idx="4">
                  <c:v>Semi Annual</c:v>
                </c:pt>
                <c:pt idx="5">
                  <c:v>Yearly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'Pie Chart Data'!$N$74:$N$85</c:f>
              <c:numCache>
                <c:formatCode>0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65-4389-B322-02547BD81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22488"/>
        <c:axId val="407923272"/>
      </c:barChart>
      <c:catAx>
        <c:axId val="40792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23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923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22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68206556340074"/>
          <c:y val="0.39751618004271311"/>
          <c:w val="0.15179985130966611"/>
          <c:h val="0.15217423908967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Labor Craft Distribution</a:t>
            </a:r>
          </a:p>
        </c:rich>
      </c:tx>
      <c:layout>
        <c:manualLayout>
          <c:xMode val="edge"/>
          <c:yMode val="edge"/>
          <c:x val="0.30533134892871833"/>
          <c:y val="3.831417624521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5305878074759E-2"/>
          <c:y val="0.28735739702091262"/>
          <c:w val="0.7075934499266785"/>
          <c:h val="0.3448288764250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'Pie Chart Data'!$H$73</c:f>
              <c:strCache>
                <c:ptCount val="1"/>
                <c:pt idx="0">
                  <c:v>Initial Tasks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'Pie Chart Data'!$G$74:$G$82</c:f>
              <c:strCache>
                <c:ptCount val="9"/>
                <c:pt idx="0">
                  <c:v>Mechanics</c:v>
                </c:pt>
                <c:pt idx="1">
                  <c:v>Operators</c:v>
                </c:pt>
                <c:pt idx="2">
                  <c:v>Electricians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'Pie Chart Data'!$H$74:$H$82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2D-4C7C-91BE-0F6BCB587ECC}"/>
            </c:ext>
          </c:extLst>
        </c:ser>
        <c:ser>
          <c:idx val="1"/>
          <c:order val="1"/>
          <c:tx>
            <c:strRef>
              <c:f>'Pie Chart Data'!$I$73</c:f>
              <c:strCache>
                <c:ptCount val="1"/>
                <c:pt idx="0">
                  <c:v>Final Tasks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'Pie Chart Data'!$G$74:$G$82</c:f>
              <c:strCache>
                <c:ptCount val="9"/>
                <c:pt idx="0">
                  <c:v>Mechanics</c:v>
                </c:pt>
                <c:pt idx="1">
                  <c:v>Operators</c:v>
                </c:pt>
                <c:pt idx="2">
                  <c:v>Electricians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'Pie Chart Data'!$I$74:$I$82</c:f>
              <c:numCache>
                <c:formatCode>General</c:formatCode>
                <c:ptCount val="9"/>
                <c:pt idx="0">
                  <c:v>7</c:v>
                </c:pt>
                <c:pt idx="1">
                  <c:v>13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2D-4C7C-91BE-0F6BCB58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22096"/>
        <c:axId val="407925232"/>
      </c:barChart>
      <c:catAx>
        <c:axId val="40792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2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92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22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21715661955862"/>
          <c:y val="0.36781729869973212"/>
          <c:w val="0.17285962033421065"/>
          <c:h val="0.18774026809867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PM Freq Distribution</a:t>
            </a:r>
          </a:p>
        </c:rich>
      </c:tx>
      <c:layout>
        <c:manualLayout>
          <c:xMode val="edge"/>
          <c:yMode val="edge"/>
          <c:x val="0.33117966070073296"/>
          <c:y val="3.831417624521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75507982497746E-2"/>
          <c:y val="0.28735739702091262"/>
          <c:w val="0.78513793758987793"/>
          <c:h val="0.36015460426620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'Pie Chart Data'!$M$73</c:f>
              <c:strCache>
                <c:ptCount val="1"/>
                <c:pt idx="0">
                  <c:v>Initial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'Pie Chart Data'!$L$74:$L$85</c:f>
              <c:strCache>
                <c:ptCount val="12"/>
                <c:pt idx="0">
                  <c:v>Daily</c:v>
                </c:pt>
                <c:pt idx="1">
                  <c:v>1 week</c:v>
                </c:pt>
                <c:pt idx="2">
                  <c:v>Monthly</c:v>
                </c:pt>
                <c:pt idx="3">
                  <c:v>Quarterly</c:v>
                </c:pt>
                <c:pt idx="4">
                  <c:v>Semi Annual</c:v>
                </c:pt>
                <c:pt idx="5">
                  <c:v>Yearly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'Pie Chart Data'!$M$74:$M$85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4-4FB7-AEC7-B5D3059E33A2}"/>
            </c:ext>
          </c:extLst>
        </c:ser>
        <c:ser>
          <c:idx val="1"/>
          <c:order val="1"/>
          <c:tx>
            <c:strRef>
              <c:f>'Pie Chart Data'!$N$73</c:f>
              <c:strCache>
                <c:ptCount val="1"/>
                <c:pt idx="0">
                  <c:v>Final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'Pie Chart Data'!$L$74:$L$85</c:f>
              <c:strCache>
                <c:ptCount val="12"/>
                <c:pt idx="0">
                  <c:v>Daily</c:v>
                </c:pt>
                <c:pt idx="1">
                  <c:v>1 week</c:v>
                </c:pt>
                <c:pt idx="2">
                  <c:v>Monthly</c:v>
                </c:pt>
                <c:pt idx="3">
                  <c:v>Quarterly</c:v>
                </c:pt>
                <c:pt idx="4">
                  <c:v>Semi Annual</c:v>
                </c:pt>
                <c:pt idx="5">
                  <c:v>Yearly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'Pie Chart Data'!$N$74:$N$85</c:f>
              <c:numCache>
                <c:formatCode>0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24-4FB7-AEC7-B5D3059E3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21704"/>
        <c:axId val="407925624"/>
      </c:barChart>
      <c:catAx>
        <c:axId val="40792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25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925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21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68403868740963"/>
          <c:y val="0.37548013394877477"/>
          <c:w val="0.1033925686591276"/>
          <c:h val="0.18774026809867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31</xdr:row>
      <xdr:rowOff>66675</xdr:rowOff>
    </xdr:to>
    <xdr:graphicFrame macro="">
      <xdr:nvGraphicFramePr>
        <xdr:cNvPr id="99559" name="Chart 1">
          <a:extLst>
            <a:ext uri="{FF2B5EF4-FFF2-40B4-BE49-F238E27FC236}">
              <a16:creationId xmlns:a16="http://schemas.microsoft.com/office/drawing/2014/main" xmlns="" id="{00000000-0008-0000-0300-0000E78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138431</xdr:colOff>
      <xdr:row>2</xdr:row>
      <xdr:rowOff>138431</xdr:rowOff>
    </xdr:from>
    <xdr:to>
      <xdr:col>11</xdr:col>
      <xdr:colOff>113031</xdr:colOff>
      <xdr:row>4</xdr:row>
      <xdr:rowOff>36830</xdr:rowOff>
    </xdr:to>
    <xdr:sp macro="" textlink="">
      <xdr:nvSpPr>
        <xdr:cNvPr id="12348" name="Text 1">
          <a:extLst>
            <a:ext uri="{FF2B5EF4-FFF2-40B4-BE49-F238E27FC236}">
              <a16:creationId xmlns:a16="http://schemas.microsoft.com/office/drawing/2014/main" xmlns="" id="{00000000-0008-0000-0400-00003C300000}"/>
            </a:ext>
          </a:extLst>
        </xdr:cNvPr>
        <xdr:cNvSpPr txBox="1">
          <a:spLocks noChangeArrowheads="1"/>
        </xdr:cNvSpPr>
      </xdr:nvSpPr>
      <xdr:spPr bwMode="auto">
        <a:xfrm>
          <a:off x="2912111" y="727711"/>
          <a:ext cx="5003800" cy="2844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Cause and Effect Matrix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514350</xdr:colOff>
      <xdr:row>23</xdr:row>
      <xdr:rowOff>47625</xdr:rowOff>
    </xdr:to>
    <xdr:graphicFrame macro="">
      <xdr:nvGraphicFramePr>
        <xdr:cNvPr id="100584" name="Chart 2">
          <a:extLst>
            <a:ext uri="{FF2B5EF4-FFF2-40B4-BE49-F238E27FC236}">
              <a16:creationId xmlns:a16="http://schemas.microsoft.com/office/drawing/2014/main" xmlns="" id="{00000000-0008-0000-0500-0000E88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976314</xdr:colOff>
      <xdr:row>30</xdr:row>
      <xdr:rowOff>71438</xdr:rowOff>
    </xdr:from>
    <xdr:to>
      <xdr:col>7</xdr:col>
      <xdr:colOff>1098273</xdr:colOff>
      <xdr:row>52</xdr:row>
      <xdr:rowOff>86969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400C1AA-70A2-446D-B67D-393E53F8F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5533" y="12668251"/>
          <a:ext cx="5944115" cy="4456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600075</xdr:colOff>
      <xdr:row>16</xdr:row>
      <xdr:rowOff>133350</xdr:rowOff>
    </xdr:to>
    <xdr:graphicFrame macro="">
      <xdr:nvGraphicFramePr>
        <xdr:cNvPr id="95694" name="Chart 2">
          <a:extLst>
            <a:ext uri="{FF2B5EF4-FFF2-40B4-BE49-F238E27FC236}">
              <a16:creationId xmlns:a16="http://schemas.microsoft.com/office/drawing/2014/main" xmlns="" id="{00000000-0008-0000-0B00-0000CE7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9</xdr:col>
      <xdr:colOff>600075</xdr:colOff>
      <xdr:row>37</xdr:row>
      <xdr:rowOff>133350</xdr:rowOff>
    </xdr:to>
    <xdr:graphicFrame macro="">
      <xdr:nvGraphicFramePr>
        <xdr:cNvPr id="95695" name="Chart 3">
          <a:extLst>
            <a:ext uri="{FF2B5EF4-FFF2-40B4-BE49-F238E27FC236}">
              <a16:creationId xmlns:a16="http://schemas.microsoft.com/office/drawing/2014/main" xmlns="" id="{00000000-0008-0000-0B00-0000CF7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409575</xdr:colOff>
      <xdr:row>15</xdr:row>
      <xdr:rowOff>57150</xdr:rowOff>
    </xdr:to>
    <xdr:graphicFrame macro="">
      <xdr:nvGraphicFramePr>
        <xdr:cNvPr id="102631" name="Chart 1">
          <a:extLst>
            <a:ext uri="{FF2B5EF4-FFF2-40B4-BE49-F238E27FC236}">
              <a16:creationId xmlns:a16="http://schemas.microsoft.com/office/drawing/2014/main" xmlns="" id="{00000000-0008-0000-0C00-0000E79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409575</xdr:colOff>
      <xdr:row>15</xdr:row>
      <xdr:rowOff>57150</xdr:rowOff>
    </xdr:to>
    <xdr:graphicFrame macro="">
      <xdr:nvGraphicFramePr>
        <xdr:cNvPr id="103655" name="Chart 1">
          <a:extLst>
            <a:ext uri="{FF2B5EF4-FFF2-40B4-BE49-F238E27FC236}">
              <a16:creationId xmlns:a16="http://schemas.microsoft.com/office/drawing/2014/main" xmlns="" id="{00000000-0008-0000-0D00-0000E79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20"/>
  <sheetViews>
    <sheetView zoomScaleNormal="100" workbookViewId="0">
      <selection activeCell="B21" sqref="B21"/>
    </sheetView>
  </sheetViews>
  <sheetFormatPr defaultColWidth="9.140625" defaultRowHeight="15" x14ac:dyDescent="0.2"/>
  <cols>
    <col min="1" max="1" width="37.85546875" style="339" customWidth="1"/>
    <col min="2" max="2" width="11.42578125" style="339" customWidth="1"/>
    <col min="3" max="3" width="15.42578125" style="339" customWidth="1"/>
    <col min="4" max="4" width="19.140625" style="339" customWidth="1"/>
    <col min="5" max="5" width="17" style="339" customWidth="1"/>
    <col min="6" max="8" width="8.7109375" style="339" customWidth="1"/>
    <col min="9" max="16384" width="9.140625" style="339"/>
  </cols>
  <sheetData>
    <row r="1" spans="1:7" ht="23.25" x14ac:dyDescent="0.2">
      <c r="A1" s="579" t="str">
        <f>+'PMO Worksheet'!A1:A1</f>
        <v>Preventative Maintenance Optimization - Your Car</v>
      </c>
      <c r="B1" s="579"/>
      <c r="C1" s="579"/>
      <c r="D1" s="579"/>
      <c r="E1" s="579"/>
    </row>
    <row r="2" spans="1:7" ht="24" thickBot="1" x14ac:dyDescent="0.25">
      <c r="A2" s="580" t="str">
        <f>+'PMO Worksheet'!A2:A2</f>
        <v>Production Line: My Car</v>
      </c>
      <c r="B2" s="580"/>
      <c r="C2" s="580"/>
      <c r="D2" s="580"/>
      <c r="E2" s="580"/>
    </row>
    <row r="3" spans="1:7" ht="16.5" thickBot="1" x14ac:dyDescent="0.25">
      <c r="A3" s="340" t="s">
        <v>65</v>
      </c>
      <c r="B3" s="341" t="s">
        <v>66</v>
      </c>
      <c r="C3" s="342" t="s">
        <v>69</v>
      </c>
      <c r="D3" s="342" t="s">
        <v>70</v>
      </c>
      <c r="E3" s="343" t="s">
        <v>64</v>
      </c>
    </row>
    <row r="4" spans="1:7" ht="31.5" thickBot="1" x14ac:dyDescent="0.25">
      <c r="A4" s="344" t="s">
        <v>137</v>
      </c>
      <c r="B4" s="409">
        <v>19.23</v>
      </c>
      <c r="C4" s="410">
        <f>B4</f>
        <v>19.23</v>
      </c>
      <c r="D4" s="410">
        <v>0.47299999999999998</v>
      </c>
      <c r="E4" s="411">
        <f>(C4*D4)+C4</f>
        <v>28.325789999999998</v>
      </c>
    </row>
    <row r="5" spans="1:7" ht="32.25" thickBot="1" x14ac:dyDescent="0.25">
      <c r="A5" s="344" t="s">
        <v>138</v>
      </c>
      <c r="B5" s="409">
        <v>13.84</v>
      </c>
      <c r="C5" s="345" t="s">
        <v>71</v>
      </c>
      <c r="D5" s="345" t="s">
        <v>72</v>
      </c>
      <c r="E5" s="346" t="s">
        <v>7</v>
      </c>
    </row>
    <row r="6" spans="1:7" ht="31.5" thickBot="1" x14ac:dyDescent="0.25">
      <c r="A6" s="347" t="s">
        <v>139</v>
      </c>
      <c r="B6" s="412">
        <f>E6+B5</f>
        <v>129.04</v>
      </c>
      <c r="C6" s="413">
        <v>160</v>
      </c>
      <c r="D6" s="413">
        <v>0.72</v>
      </c>
      <c r="E6" s="414">
        <f>C6*D6</f>
        <v>115.19999999999999</v>
      </c>
    </row>
    <row r="7" spans="1:7" ht="15.75" thickBot="1" x14ac:dyDescent="0.25">
      <c r="A7" s="348"/>
      <c r="B7" s="348"/>
      <c r="C7" s="348"/>
      <c r="D7" s="348"/>
      <c r="E7" s="348"/>
    </row>
    <row r="8" spans="1:7" ht="32.25" thickBot="1" x14ac:dyDescent="0.25">
      <c r="A8" s="325" t="s">
        <v>67</v>
      </c>
      <c r="B8" s="326" t="s">
        <v>68</v>
      </c>
      <c r="C8" s="326" t="s">
        <v>85</v>
      </c>
      <c r="D8" s="326" t="s">
        <v>86</v>
      </c>
      <c r="E8" s="327" t="s">
        <v>87</v>
      </c>
    </row>
    <row r="9" spans="1:7" ht="16.5" thickBot="1" x14ac:dyDescent="0.25">
      <c r="A9" s="546" t="s">
        <v>285</v>
      </c>
      <c r="B9" s="573">
        <f>+'Pie Chart Data'!H58</f>
        <v>7.5666666666666664</v>
      </c>
      <c r="C9" s="547">
        <f>+B9*B4</f>
        <v>145.50700000000001</v>
      </c>
      <c r="D9" s="547">
        <f>+B9*B6</f>
        <v>976.40266666666662</v>
      </c>
      <c r="E9" s="548">
        <f>SUM(C9:D9)</f>
        <v>1121.9096666666667</v>
      </c>
    </row>
    <row r="10" spans="1:7" ht="15.75" x14ac:dyDescent="0.2">
      <c r="A10" s="350"/>
      <c r="B10" s="574"/>
      <c r="C10" s="415"/>
      <c r="D10" s="415"/>
      <c r="E10" s="415"/>
      <c r="G10" s="349"/>
    </row>
    <row r="11" spans="1:7" ht="16.5" thickBot="1" x14ac:dyDescent="0.25">
      <c r="A11" s="350"/>
      <c r="B11" s="574"/>
      <c r="C11" s="415"/>
      <c r="D11" s="415"/>
      <c r="E11" s="415"/>
      <c r="G11" s="349"/>
    </row>
    <row r="12" spans="1:7" ht="32.25" thickBot="1" x14ac:dyDescent="0.25">
      <c r="A12" s="325" t="s">
        <v>67</v>
      </c>
      <c r="B12" s="575" t="s">
        <v>68</v>
      </c>
      <c r="C12" s="326" t="s">
        <v>85</v>
      </c>
      <c r="D12" s="326" t="s">
        <v>86</v>
      </c>
      <c r="E12" s="327" t="s">
        <v>87</v>
      </c>
    </row>
    <row r="13" spans="1:7" ht="16.5" thickBot="1" x14ac:dyDescent="0.25">
      <c r="A13" s="546" t="s">
        <v>286</v>
      </c>
      <c r="B13" s="576">
        <f>+'Pie Chart Data'!H63</f>
        <v>26.65</v>
      </c>
      <c r="C13" s="547">
        <f>+B13*B5</f>
        <v>368.83599999999996</v>
      </c>
      <c r="D13" s="547">
        <f>+B13*B6</f>
        <v>3438.9159999999997</v>
      </c>
      <c r="E13" s="548">
        <f>SUM(C13:D13)</f>
        <v>3807.7519999999995</v>
      </c>
    </row>
    <row r="14" spans="1:7" x14ac:dyDescent="0.2">
      <c r="B14" s="577"/>
      <c r="C14" s="349"/>
      <c r="D14" s="349"/>
      <c r="E14" s="349"/>
    </row>
    <row r="15" spans="1:7" ht="15.75" thickBot="1" x14ac:dyDescent="0.25">
      <c r="B15" s="577"/>
      <c r="C15" s="349"/>
      <c r="D15" s="349"/>
      <c r="E15" s="349"/>
    </row>
    <row r="16" spans="1:7" ht="32.25" thickBot="1" x14ac:dyDescent="0.25">
      <c r="A16" s="334" t="s">
        <v>135</v>
      </c>
      <c r="B16" s="578" t="s">
        <v>68</v>
      </c>
      <c r="C16" s="335" t="s">
        <v>85</v>
      </c>
      <c r="D16" s="335" t="s">
        <v>86</v>
      </c>
      <c r="E16" s="336" t="s">
        <v>87</v>
      </c>
    </row>
    <row r="17" spans="1:7" ht="16.5" thickBot="1" x14ac:dyDescent="0.25">
      <c r="A17" s="546" t="s">
        <v>136</v>
      </c>
      <c r="B17" s="576">
        <f>+B9+B13</f>
        <v>34.216666666666669</v>
      </c>
      <c r="C17" s="547">
        <f>+C9+C13</f>
        <v>514.34299999999996</v>
      </c>
      <c r="D17" s="547">
        <f>+D9+D13</f>
        <v>4415.3186666666661</v>
      </c>
      <c r="E17" s="548">
        <f>+E9+E13</f>
        <v>4929.661666666666</v>
      </c>
    </row>
    <row r="20" spans="1:7" x14ac:dyDescent="0.2">
      <c r="B20" s="351"/>
      <c r="C20" s="351"/>
      <c r="D20" s="351"/>
      <c r="E20" s="351"/>
      <c r="G20" s="352"/>
    </row>
  </sheetData>
  <mergeCells count="2">
    <mergeCell ref="A1:E1"/>
    <mergeCell ref="A2:E2"/>
  </mergeCells>
  <phoneticPr fontId="4" type="noConversion"/>
  <pageMargins left="0.75" right="0.75" top="1" bottom="1" header="0.5" footer="0.5"/>
  <pageSetup orientation="landscape" r:id="rId1"/>
  <headerFooter alignWithMargins="0">
    <oddFooter>&amp;C&amp;P of &amp;N&amp;R&amp;D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1" sqref="R31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>
      <selection activeCell="I29" sqref="I29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J22" sqref="J22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8"/>
  <sheetViews>
    <sheetView showGridLines="0" workbookViewId="0">
      <selection activeCell="H25" sqref="H25"/>
    </sheetView>
  </sheetViews>
  <sheetFormatPr defaultColWidth="9.140625" defaultRowHeight="15" x14ac:dyDescent="0.2"/>
  <cols>
    <col min="1" max="1" width="31.7109375" style="3" customWidth="1"/>
    <col min="2" max="2" width="9.140625" style="3"/>
    <col min="3" max="3" width="3" style="3" customWidth="1"/>
    <col min="4" max="4" width="24.7109375" style="3" customWidth="1"/>
    <col min="5" max="5" width="4" style="3" customWidth="1"/>
    <col min="6" max="6" width="23.7109375" style="3" customWidth="1"/>
    <col min="7" max="7" width="18.7109375" style="3" customWidth="1"/>
    <col min="8" max="8" width="19.85546875" style="3" customWidth="1"/>
    <col min="9" max="9" width="14.85546875" style="3" hidden="1" customWidth="1"/>
    <col min="10" max="10" width="9.5703125" style="3" hidden="1" customWidth="1"/>
    <col min="11" max="11" width="9.140625" style="3" hidden="1" customWidth="1"/>
    <col min="12" max="12" width="15.28515625" style="3" hidden="1" customWidth="1"/>
    <col min="13" max="16384" width="9.140625" style="3"/>
  </cols>
  <sheetData>
    <row r="1" spans="1:11" ht="31.5" x14ac:dyDescent="0.2">
      <c r="A1" s="714" t="s">
        <v>12</v>
      </c>
      <c r="B1" s="715"/>
      <c r="D1" s="15" t="s">
        <v>11</v>
      </c>
      <c r="F1" s="15" t="s">
        <v>25</v>
      </c>
      <c r="G1" s="15" t="s">
        <v>20</v>
      </c>
    </row>
    <row r="2" spans="1:11" x14ac:dyDescent="0.2">
      <c r="A2" s="4" t="s">
        <v>26</v>
      </c>
      <c r="B2" s="8">
        <v>65</v>
      </c>
      <c r="D2" s="9">
        <f>0.00018*B3*B4</f>
        <v>0.83160000000000001</v>
      </c>
      <c r="F2" s="10">
        <f>$B$11*(14000000/($B$16*SQRT($B$2))-(4*$B$2))</f>
        <v>431521.57106222963</v>
      </c>
      <c r="G2" s="10">
        <f>+F2/+I18</f>
        <v>3596.0130921852469</v>
      </c>
    </row>
    <row r="3" spans="1:11" x14ac:dyDescent="0.2">
      <c r="A3" s="4" t="s">
        <v>13</v>
      </c>
      <c r="B3" s="8">
        <v>140</v>
      </c>
    </row>
    <row r="4" spans="1:11" x14ac:dyDescent="0.2">
      <c r="A4" s="4" t="s">
        <v>8</v>
      </c>
      <c r="B4" s="8">
        <v>33</v>
      </c>
    </row>
    <row r="6" spans="1:11" ht="31.5" x14ac:dyDescent="0.2">
      <c r="A6" s="716" t="s">
        <v>9</v>
      </c>
      <c r="B6" s="717"/>
      <c r="D6" s="16" t="s">
        <v>11</v>
      </c>
      <c r="F6" s="16" t="s">
        <v>25</v>
      </c>
      <c r="G6" s="16" t="s">
        <v>20</v>
      </c>
      <c r="H6" s="16" t="s">
        <v>156</v>
      </c>
      <c r="I6" s="3" t="s">
        <v>21</v>
      </c>
      <c r="J6" s="3" t="s">
        <v>22</v>
      </c>
      <c r="K6" s="3" t="s">
        <v>23</v>
      </c>
    </row>
    <row r="7" spans="1:11" x14ac:dyDescent="0.2">
      <c r="A7" s="4" t="s">
        <v>27</v>
      </c>
      <c r="B7" s="8">
        <v>1</v>
      </c>
      <c r="D7" s="9">
        <f>0.114*B8*B9</f>
        <v>9.69E-2</v>
      </c>
      <c r="F7" s="10">
        <f>$B$11*(14000000/($B$16*SQRT($I$7))-(4*$I$7))</f>
        <v>692219.62267203117</v>
      </c>
      <c r="G7" s="10">
        <f>+F7/+I18</f>
        <v>5768.4968556002596</v>
      </c>
      <c r="H7" s="10">
        <f>+G7/52</f>
        <v>110.93263183846653</v>
      </c>
      <c r="I7" s="11">
        <f>+B7*25.49</f>
        <v>25.49</v>
      </c>
      <c r="J7" s="11">
        <f>+B8*25.49</f>
        <v>43.332999999999998</v>
      </c>
      <c r="K7" s="11">
        <f>+B9*25.49</f>
        <v>12.744999999999999</v>
      </c>
    </row>
    <row r="8" spans="1:11" x14ac:dyDescent="0.2">
      <c r="A8" s="4" t="s">
        <v>14</v>
      </c>
      <c r="B8" s="8">
        <v>1.7</v>
      </c>
    </row>
    <row r="9" spans="1:11" x14ac:dyDescent="0.2">
      <c r="A9" s="4" t="s">
        <v>10</v>
      </c>
      <c r="B9" s="8">
        <v>0.5</v>
      </c>
    </row>
    <row r="10" spans="1:11" ht="39.75" customHeight="1" x14ac:dyDescent="0.2">
      <c r="D10" s="12"/>
      <c r="E10" s="12"/>
    </row>
    <row r="11" spans="1:11" ht="15.75" x14ac:dyDescent="0.2">
      <c r="A11" s="5" t="s">
        <v>15</v>
      </c>
      <c r="B11" s="7">
        <v>10</v>
      </c>
      <c r="D11" s="13"/>
      <c r="E11" s="13"/>
    </row>
    <row r="12" spans="1:11" ht="30" x14ac:dyDescent="0.2">
      <c r="A12" s="6" t="s">
        <v>16</v>
      </c>
    </row>
    <row r="13" spans="1:11" ht="30" x14ac:dyDescent="0.2">
      <c r="A13" s="6" t="s">
        <v>17</v>
      </c>
    </row>
    <row r="14" spans="1:11" x14ac:dyDescent="0.2">
      <c r="A14" s="6" t="s">
        <v>18</v>
      </c>
    </row>
    <row r="16" spans="1:11" ht="15.75" x14ac:dyDescent="0.2">
      <c r="A16" s="5" t="s">
        <v>19</v>
      </c>
      <c r="B16" s="8">
        <v>40</v>
      </c>
    </row>
    <row r="18" spans="1:9" ht="15" customHeight="1" x14ac:dyDescent="0.2">
      <c r="A18" s="5" t="s">
        <v>24</v>
      </c>
      <c r="B18" s="8">
        <v>15</v>
      </c>
      <c r="C18" s="14"/>
      <c r="D18" s="396" t="s">
        <v>28</v>
      </c>
      <c r="I18" s="3">
        <f>+B18*8</f>
        <v>120</v>
      </c>
    </row>
  </sheetData>
  <mergeCells count="2">
    <mergeCell ref="A1:B1"/>
    <mergeCell ref="A6:B6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="90" zoomScaleNormal="90" workbookViewId="0">
      <selection activeCell="C20" sqref="C20"/>
    </sheetView>
  </sheetViews>
  <sheetFormatPr defaultColWidth="9.140625" defaultRowHeight="12.75" x14ac:dyDescent="0.2"/>
  <cols>
    <col min="1" max="1" width="17" style="393" customWidth="1"/>
    <col min="2" max="2" width="15.85546875" style="393" customWidth="1"/>
    <col min="3" max="3" width="26.5703125" style="393" customWidth="1"/>
    <col min="4" max="4" width="12.7109375" style="393" customWidth="1"/>
    <col min="5" max="5" width="9.85546875" style="393" customWidth="1"/>
    <col min="6" max="6" width="19" style="393" customWidth="1"/>
    <col min="7" max="7" width="9.140625" style="393"/>
    <col min="8" max="8" width="16.42578125" style="393" customWidth="1"/>
    <col min="9" max="9" width="18.85546875" style="393" customWidth="1"/>
    <col min="10" max="10" width="11.140625" style="393" customWidth="1"/>
    <col min="11" max="11" width="12.42578125" style="393" customWidth="1"/>
    <col min="12" max="16384" width="9.140625" style="393"/>
  </cols>
  <sheetData>
    <row r="1" spans="1:11" ht="20.25" x14ac:dyDescent="0.2">
      <c r="A1" s="582" t="str">
        <f>+'PMO Worksheet'!A1:A1</f>
        <v>Preventative Maintenance Optimization - Your Car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</row>
    <row r="2" spans="1:11" ht="20.25" x14ac:dyDescent="0.2">
      <c r="A2" s="581" t="str">
        <f>+'PMO Worksheet'!A2:A2</f>
        <v>Production Line: My Car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</row>
    <row r="3" spans="1:11" ht="21" thickBot="1" x14ac:dyDescent="0.25">
      <c r="A3" s="583" t="s">
        <v>151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</row>
    <row r="4" spans="1:11" s="394" customFormat="1" ht="66.75" customHeight="1" thickBot="1" x14ac:dyDescent="0.25">
      <c r="A4" s="388" t="s">
        <v>88</v>
      </c>
      <c r="B4" s="389" t="s">
        <v>89</v>
      </c>
      <c r="C4" s="389" t="s">
        <v>90</v>
      </c>
      <c r="D4" s="389" t="s">
        <v>149</v>
      </c>
      <c r="E4" s="389" t="s">
        <v>150</v>
      </c>
      <c r="F4" s="389" t="s">
        <v>91</v>
      </c>
      <c r="G4" s="390" t="s">
        <v>93</v>
      </c>
      <c r="H4" s="389" t="s">
        <v>94</v>
      </c>
      <c r="I4" s="389" t="s">
        <v>141</v>
      </c>
      <c r="J4" s="390" t="s">
        <v>95</v>
      </c>
      <c r="K4" s="391" t="s">
        <v>96</v>
      </c>
    </row>
    <row r="5" spans="1:11" ht="15" x14ac:dyDescent="0.2">
      <c r="A5" s="559" t="s">
        <v>322</v>
      </c>
      <c r="B5" s="559" t="s">
        <v>323</v>
      </c>
      <c r="C5" s="560" t="s">
        <v>324</v>
      </c>
      <c r="D5" s="561" t="s">
        <v>325</v>
      </c>
      <c r="E5" s="559">
        <v>0</v>
      </c>
      <c r="F5" s="559" t="s">
        <v>44</v>
      </c>
      <c r="G5" s="559" t="s">
        <v>326</v>
      </c>
      <c r="H5" s="562" t="s">
        <v>268</v>
      </c>
      <c r="I5" s="559">
        <v>1</v>
      </c>
      <c r="J5" s="562">
        <v>1</v>
      </c>
      <c r="K5" s="559">
        <v>10</v>
      </c>
    </row>
    <row r="6" spans="1:11" ht="15" x14ac:dyDescent="0.2">
      <c r="A6" s="4"/>
      <c r="B6" s="4"/>
      <c r="C6" s="6" t="s">
        <v>327</v>
      </c>
      <c r="D6" s="10" t="s">
        <v>328</v>
      </c>
      <c r="E6" s="4">
        <v>0</v>
      </c>
      <c r="F6" s="4" t="s">
        <v>44</v>
      </c>
      <c r="G6" s="4" t="s">
        <v>326</v>
      </c>
      <c r="H6" s="563" t="s">
        <v>268</v>
      </c>
      <c r="I6" s="4">
        <v>1</v>
      </c>
      <c r="J6" s="563">
        <v>1</v>
      </c>
      <c r="K6" s="4">
        <v>10</v>
      </c>
    </row>
    <row r="7" spans="1:11" ht="15" x14ac:dyDescent="0.2">
      <c r="A7" s="4"/>
      <c r="B7" s="4"/>
      <c r="C7" s="6" t="s">
        <v>329</v>
      </c>
      <c r="D7" s="10" t="s">
        <v>330</v>
      </c>
      <c r="E7" s="4">
        <v>0</v>
      </c>
      <c r="F7" s="4" t="s">
        <v>44</v>
      </c>
      <c r="G7" s="4" t="s">
        <v>326</v>
      </c>
      <c r="H7" s="563" t="s">
        <v>268</v>
      </c>
      <c r="I7" s="4">
        <v>1</v>
      </c>
      <c r="J7" s="563">
        <v>1</v>
      </c>
      <c r="K7" s="4">
        <v>10</v>
      </c>
    </row>
    <row r="8" spans="1:11" ht="15" x14ac:dyDescent="0.2">
      <c r="A8" s="4"/>
      <c r="B8" s="4"/>
      <c r="C8" s="6" t="s">
        <v>331</v>
      </c>
      <c r="D8" s="10" t="s">
        <v>325</v>
      </c>
      <c r="E8" s="4">
        <v>0</v>
      </c>
      <c r="F8" s="4" t="s">
        <v>44</v>
      </c>
      <c r="G8" s="4" t="s">
        <v>326</v>
      </c>
      <c r="H8" s="563" t="s">
        <v>268</v>
      </c>
      <c r="I8" s="4">
        <v>1</v>
      </c>
      <c r="J8" s="4">
        <v>1</v>
      </c>
      <c r="K8" s="4">
        <v>10</v>
      </c>
    </row>
    <row r="9" spans="1:11" ht="15" x14ac:dyDescent="0.2">
      <c r="A9" s="4"/>
      <c r="B9" s="4"/>
      <c r="C9" s="6" t="s">
        <v>332</v>
      </c>
      <c r="D9" s="10" t="s">
        <v>325</v>
      </c>
      <c r="E9" s="4">
        <v>0</v>
      </c>
      <c r="F9" s="4" t="s">
        <v>44</v>
      </c>
      <c r="G9" s="4" t="s">
        <v>333</v>
      </c>
      <c r="H9" s="563" t="s">
        <v>268</v>
      </c>
      <c r="I9" s="4">
        <v>1</v>
      </c>
      <c r="J9" s="4">
        <v>1</v>
      </c>
      <c r="K9" s="4">
        <v>10</v>
      </c>
    </row>
    <row r="10" spans="1:11" ht="15" x14ac:dyDescent="0.2">
      <c r="A10" s="4"/>
      <c r="B10" s="4"/>
      <c r="C10" s="564" t="s">
        <v>334</v>
      </c>
      <c r="D10" s="10" t="s">
        <v>325</v>
      </c>
      <c r="E10" s="4">
        <v>0</v>
      </c>
      <c r="F10" s="4" t="s">
        <v>44</v>
      </c>
      <c r="G10" s="4" t="s">
        <v>326</v>
      </c>
      <c r="H10" s="563" t="s">
        <v>268</v>
      </c>
      <c r="I10" s="4">
        <v>1</v>
      </c>
      <c r="J10" s="4">
        <v>1</v>
      </c>
      <c r="K10" s="4">
        <v>10</v>
      </c>
    </row>
    <row r="11" spans="1:11" ht="15" x14ac:dyDescent="0.2">
      <c r="A11" s="4"/>
      <c r="B11" s="4"/>
      <c r="C11" s="565" t="s">
        <v>335</v>
      </c>
      <c r="D11" s="10" t="s">
        <v>325</v>
      </c>
      <c r="E11" s="4">
        <v>0</v>
      </c>
      <c r="F11" s="4" t="s">
        <v>44</v>
      </c>
      <c r="G11" s="4" t="s">
        <v>333</v>
      </c>
      <c r="H11" s="563" t="s">
        <v>268</v>
      </c>
      <c r="I11" s="4">
        <v>1</v>
      </c>
      <c r="J11" s="4">
        <v>1</v>
      </c>
      <c r="K11" s="4">
        <v>10</v>
      </c>
    </row>
    <row r="12" spans="1:11" ht="15" x14ac:dyDescent="0.2">
      <c r="A12" s="4"/>
      <c r="B12" s="4"/>
      <c r="C12" s="565" t="s">
        <v>336</v>
      </c>
      <c r="D12" s="10" t="s">
        <v>337</v>
      </c>
      <c r="E12" s="4">
        <v>0</v>
      </c>
      <c r="F12" s="4" t="s">
        <v>44</v>
      </c>
      <c r="G12" s="4" t="s">
        <v>333</v>
      </c>
      <c r="H12" s="563" t="s">
        <v>268</v>
      </c>
      <c r="I12" s="4">
        <v>2</v>
      </c>
      <c r="J12" s="4">
        <v>1</v>
      </c>
      <c r="K12" s="4">
        <v>10</v>
      </c>
    </row>
    <row r="13" spans="1:11" ht="15" x14ac:dyDescent="0.2">
      <c r="A13" s="4"/>
      <c r="B13" s="4"/>
      <c r="C13" s="565" t="s">
        <v>338</v>
      </c>
      <c r="D13" s="10" t="s">
        <v>330</v>
      </c>
      <c r="E13" s="4">
        <v>5</v>
      </c>
      <c r="F13" s="4" t="s">
        <v>44</v>
      </c>
      <c r="G13" s="4" t="s">
        <v>326</v>
      </c>
      <c r="H13" s="563" t="s">
        <v>268</v>
      </c>
      <c r="I13" s="4">
        <v>1</v>
      </c>
      <c r="J13" s="4">
        <v>1</v>
      </c>
      <c r="K13" s="4">
        <v>10</v>
      </c>
    </row>
    <row r="14" spans="1:11" ht="15" x14ac:dyDescent="0.2">
      <c r="A14" s="4"/>
      <c r="B14" s="4"/>
      <c r="C14" s="565" t="s">
        <v>339</v>
      </c>
      <c r="D14" s="10" t="s">
        <v>337</v>
      </c>
      <c r="E14" s="4">
        <v>5</v>
      </c>
      <c r="F14" s="4" t="s">
        <v>44</v>
      </c>
      <c r="G14" s="4" t="s">
        <v>326</v>
      </c>
      <c r="H14" s="563" t="s">
        <v>268</v>
      </c>
      <c r="I14" s="4">
        <v>1</v>
      </c>
      <c r="J14" s="4">
        <v>1</v>
      </c>
      <c r="K14" s="4">
        <v>10</v>
      </c>
    </row>
    <row r="15" spans="1:11" ht="15" x14ac:dyDescent="0.2">
      <c r="A15" s="4"/>
      <c r="B15" s="4"/>
      <c r="C15" s="565" t="s">
        <v>340</v>
      </c>
      <c r="D15" s="10" t="s">
        <v>325</v>
      </c>
      <c r="E15" s="4">
        <v>25</v>
      </c>
      <c r="F15" s="4" t="s">
        <v>44</v>
      </c>
      <c r="G15" s="4" t="s">
        <v>326</v>
      </c>
      <c r="H15" s="563" t="s">
        <v>268</v>
      </c>
      <c r="I15" s="4">
        <v>2</v>
      </c>
      <c r="J15" s="4">
        <v>4</v>
      </c>
      <c r="K15" s="4">
        <v>30</v>
      </c>
    </row>
    <row r="16" spans="1:11" ht="30" x14ac:dyDescent="0.2">
      <c r="A16" s="4"/>
      <c r="B16" s="4"/>
      <c r="C16" s="565" t="s">
        <v>341</v>
      </c>
      <c r="D16" s="10" t="s">
        <v>325</v>
      </c>
      <c r="E16" s="4">
        <v>100</v>
      </c>
      <c r="F16" s="4" t="s">
        <v>44</v>
      </c>
      <c r="G16" s="4" t="s">
        <v>326</v>
      </c>
      <c r="H16" s="563" t="s">
        <v>268</v>
      </c>
      <c r="I16" s="4">
        <v>2</v>
      </c>
      <c r="J16" s="4">
        <v>26</v>
      </c>
      <c r="K16" s="4">
        <v>60</v>
      </c>
    </row>
    <row r="17" spans="1:11" ht="15" x14ac:dyDescent="0.2">
      <c r="A17" s="4"/>
      <c r="B17" s="4"/>
      <c r="C17" s="565" t="s">
        <v>342</v>
      </c>
      <c r="D17" s="10" t="s">
        <v>337</v>
      </c>
      <c r="E17" s="4">
        <v>0</v>
      </c>
      <c r="F17" s="4" t="s">
        <v>44</v>
      </c>
      <c r="G17" s="4" t="s">
        <v>326</v>
      </c>
      <c r="H17" s="563" t="s">
        <v>268</v>
      </c>
      <c r="I17" s="4">
        <v>1</v>
      </c>
      <c r="J17" s="4">
        <v>1</v>
      </c>
      <c r="K17" s="4">
        <v>10</v>
      </c>
    </row>
    <row r="18" spans="1:11" ht="15" x14ac:dyDescent="0.2">
      <c r="A18" s="4"/>
      <c r="B18" s="4"/>
      <c r="C18" s="565" t="s">
        <v>343</v>
      </c>
      <c r="D18" s="4" t="s">
        <v>344</v>
      </c>
      <c r="E18" s="4">
        <v>0</v>
      </c>
      <c r="F18" s="4" t="s">
        <v>44</v>
      </c>
      <c r="G18" s="4" t="s">
        <v>326</v>
      </c>
      <c r="H18" s="4" t="s">
        <v>268</v>
      </c>
      <c r="I18" s="4">
        <v>1</v>
      </c>
      <c r="J18" s="4">
        <v>1</v>
      </c>
      <c r="K18" s="4">
        <v>10</v>
      </c>
    </row>
    <row r="19" spans="1:11" ht="15" x14ac:dyDescent="0.2">
      <c r="A19" s="4"/>
      <c r="B19" s="4"/>
      <c r="C19" s="565" t="s">
        <v>345</v>
      </c>
      <c r="D19" s="4" t="s">
        <v>344</v>
      </c>
      <c r="E19" s="4">
        <v>0</v>
      </c>
      <c r="F19" s="4" t="s">
        <v>44</v>
      </c>
      <c r="G19" s="4" t="s">
        <v>333</v>
      </c>
      <c r="H19" s="4" t="s">
        <v>268</v>
      </c>
      <c r="I19" s="4">
        <v>2</v>
      </c>
      <c r="J19" s="4">
        <v>1</v>
      </c>
      <c r="K19" s="4">
        <v>10</v>
      </c>
    </row>
    <row r="20" spans="1:11" ht="15" x14ac:dyDescent="0.2">
      <c r="A20" s="4"/>
      <c r="B20" s="4"/>
      <c r="C20" s="565" t="s">
        <v>346</v>
      </c>
      <c r="D20" s="4" t="s">
        <v>344</v>
      </c>
      <c r="E20" s="4">
        <v>0</v>
      </c>
      <c r="F20" s="4" t="s">
        <v>44</v>
      </c>
      <c r="G20" s="4" t="s">
        <v>333</v>
      </c>
      <c r="H20" s="4" t="s">
        <v>268</v>
      </c>
      <c r="I20" s="4">
        <v>2</v>
      </c>
      <c r="J20" s="4">
        <v>1</v>
      </c>
      <c r="K20" s="4">
        <v>10</v>
      </c>
    </row>
    <row r="21" spans="1:11" ht="30" x14ac:dyDescent="0.2">
      <c r="A21" s="4"/>
      <c r="B21" s="4"/>
      <c r="C21" s="565" t="s">
        <v>347</v>
      </c>
      <c r="D21" s="4" t="s">
        <v>325</v>
      </c>
      <c r="E21" s="4">
        <v>100</v>
      </c>
      <c r="F21" s="4" t="s">
        <v>44</v>
      </c>
      <c r="G21" s="4" t="s">
        <v>326</v>
      </c>
      <c r="H21" s="4" t="s">
        <v>268</v>
      </c>
      <c r="I21" s="4">
        <v>2</v>
      </c>
      <c r="J21" s="4">
        <v>26</v>
      </c>
      <c r="K21" s="4">
        <v>60</v>
      </c>
    </row>
    <row r="22" spans="1:11" x14ac:dyDescent="0.2">
      <c r="A22" s="392"/>
      <c r="B22" s="392"/>
      <c r="C22" s="392"/>
      <c r="D22" s="392"/>
      <c r="E22" s="395"/>
      <c r="F22" s="392"/>
      <c r="G22" s="392"/>
      <c r="H22" s="392"/>
      <c r="I22" s="392"/>
      <c r="J22" s="392"/>
      <c r="K22" s="392"/>
    </row>
    <row r="23" spans="1:11" x14ac:dyDescent="0.2">
      <c r="A23" s="392"/>
      <c r="B23" s="392"/>
      <c r="C23" s="392"/>
      <c r="D23" s="392"/>
      <c r="E23" s="395"/>
      <c r="F23" s="392"/>
      <c r="G23" s="392"/>
      <c r="H23" s="392"/>
      <c r="I23" s="392"/>
      <c r="J23" s="392"/>
      <c r="K23" s="392"/>
    </row>
    <row r="24" spans="1:11" x14ac:dyDescent="0.2">
      <c r="A24" s="392"/>
      <c r="B24" s="392"/>
      <c r="C24" s="392"/>
      <c r="D24" s="392"/>
      <c r="E24" s="395"/>
      <c r="F24" s="392"/>
      <c r="G24" s="392"/>
      <c r="H24" s="392"/>
      <c r="I24" s="392"/>
      <c r="J24" s="392"/>
      <c r="K24" s="392"/>
    </row>
    <row r="25" spans="1:11" x14ac:dyDescent="0.2">
      <c r="A25" s="392"/>
      <c r="B25" s="392"/>
      <c r="C25" s="392"/>
      <c r="D25" s="392"/>
      <c r="E25" s="395"/>
      <c r="F25" s="392"/>
      <c r="G25" s="392"/>
      <c r="H25" s="392"/>
      <c r="I25" s="392"/>
      <c r="J25" s="392"/>
      <c r="K25" s="392"/>
    </row>
    <row r="26" spans="1:11" x14ac:dyDescent="0.2">
      <c r="A26" s="392"/>
      <c r="B26" s="392"/>
      <c r="C26" s="392"/>
      <c r="D26" s="392"/>
      <c r="E26" s="395"/>
      <c r="F26" s="392"/>
      <c r="G26" s="392"/>
      <c r="H26" s="392"/>
      <c r="I26" s="392"/>
      <c r="J26" s="392"/>
      <c r="K26" s="392"/>
    </row>
    <row r="27" spans="1:11" x14ac:dyDescent="0.2">
      <c r="A27" s="392"/>
      <c r="B27" s="392"/>
      <c r="C27" s="392"/>
      <c r="D27" s="392"/>
      <c r="E27" s="395"/>
      <c r="F27" s="392"/>
      <c r="G27" s="392"/>
      <c r="H27" s="392"/>
      <c r="I27" s="392"/>
      <c r="J27" s="392"/>
      <c r="K27" s="392"/>
    </row>
    <row r="28" spans="1:11" x14ac:dyDescent="0.2">
      <c r="A28" s="392"/>
      <c r="B28" s="392"/>
      <c r="C28" s="392"/>
      <c r="D28" s="392"/>
      <c r="E28" s="395"/>
      <c r="F28" s="392"/>
      <c r="G28" s="392"/>
      <c r="H28" s="392"/>
      <c r="I28" s="392"/>
      <c r="J28" s="392"/>
      <c r="K28" s="392"/>
    </row>
    <row r="29" spans="1:11" x14ac:dyDescent="0.2">
      <c r="A29" s="392"/>
      <c r="B29" s="392"/>
      <c r="C29" s="392"/>
      <c r="D29" s="392"/>
      <c r="E29" s="395"/>
      <c r="F29" s="392"/>
      <c r="G29" s="392"/>
      <c r="H29" s="392"/>
      <c r="I29" s="392"/>
      <c r="J29" s="392"/>
      <c r="K29" s="392"/>
    </row>
    <row r="30" spans="1:11" x14ac:dyDescent="0.2">
      <c r="A30" s="392"/>
      <c r="B30" s="392"/>
      <c r="C30" s="392"/>
      <c r="D30" s="392"/>
      <c r="E30" s="395"/>
      <c r="F30" s="392"/>
      <c r="G30" s="392"/>
      <c r="H30" s="392"/>
      <c r="I30" s="392"/>
      <c r="J30" s="392"/>
      <c r="K30" s="392"/>
    </row>
    <row r="31" spans="1:11" x14ac:dyDescent="0.2">
      <c r="A31" s="392"/>
      <c r="B31" s="392"/>
      <c r="C31" s="392"/>
      <c r="D31" s="392"/>
      <c r="E31" s="395"/>
      <c r="F31" s="392"/>
      <c r="G31" s="392"/>
      <c r="H31" s="392"/>
      <c r="I31" s="392"/>
      <c r="J31" s="392"/>
      <c r="K31" s="392"/>
    </row>
    <row r="32" spans="1:11" x14ac:dyDescent="0.2">
      <c r="A32" s="392"/>
      <c r="B32" s="392"/>
      <c r="C32" s="392"/>
      <c r="D32" s="392"/>
      <c r="E32" s="395"/>
      <c r="F32" s="392"/>
      <c r="G32" s="392"/>
      <c r="H32" s="392"/>
      <c r="I32" s="392"/>
      <c r="J32" s="392"/>
      <c r="K32" s="392"/>
    </row>
    <row r="33" spans="1:11" x14ac:dyDescent="0.2">
      <c r="A33" s="392"/>
      <c r="B33" s="392"/>
      <c r="C33" s="392"/>
      <c r="D33" s="392"/>
      <c r="E33" s="395"/>
      <c r="F33" s="392"/>
      <c r="G33" s="392"/>
      <c r="H33" s="392"/>
      <c r="I33" s="392"/>
      <c r="J33" s="392"/>
      <c r="K33" s="392"/>
    </row>
    <row r="34" spans="1:11" x14ac:dyDescent="0.2">
      <c r="A34" s="392"/>
      <c r="B34" s="392"/>
      <c r="C34" s="392"/>
      <c r="D34" s="392"/>
      <c r="E34" s="395"/>
      <c r="F34" s="392"/>
      <c r="G34" s="392"/>
      <c r="H34" s="392"/>
      <c r="I34" s="392"/>
      <c r="J34" s="392"/>
      <c r="K34" s="392"/>
    </row>
    <row r="35" spans="1:11" x14ac:dyDescent="0.2">
      <c r="A35" s="392"/>
      <c r="B35" s="392"/>
      <c r="C35" s="392"/>
      <c r="D35" s="392"/>
      <c r="E35" s="395"/>
      <c r="F35" s="392"/>
      <c r="G35" s="392"/>
      <c r="H35" s="392"/>
      <c r="I35" s="392"/>
      <c r="J35" s="392"/>
      <c r="K35" s="392"/>
    </row>
    <row r="36" spans="1:11" x14ac:dyDescent="0.2">
      <c r="A36" s="392"/>
      <c r="B36" s="392"/>
      <c r="C36" s="392"/>
      <c r="D36" s="392"/>
      <c r="E36" s="395"/>
      <c r="F36" s="392"/>
      <c r="G36" s="392"/>
      <c r="H36" s="392"/>
      <c r="I36" s="392"/>
      <c r="J36" s="392"/>
      <c r="K36" s="392"/>
    </row>
    <row r="37" spans="1:11" x14ac:dyDescent="0.2">
      <c r="A37" s="392"/>
      <c r="B37" s="392"/>
      <c r="C37" s="392"/>
      <c r="D37" s="392"/>
      <c r="E37" s="395"/>
      <c r="F37" s="392"/>
      <c r="G37" s="392"/>
      <c r="H37" s="392"/>
      <c r="I37" s="392"/>
      <c r="J37" s="392"/>
      <c r="K37" s="392"/>
    </row>
    <row r="38" spans="1:11" x14ac:dyDescent="0.2">
      <c r="A38" s="392"/>
      <c r="B38" s="392"/>
      <c r="C38" s="392"/>
      <c r="D38" s="392"/>
      <c r="E38" s="395"/>
      <c r="F38" s="392"/>
      <c r="G38" s="392"/>
      <c r="H38" s="392"/>
      <c r="I38" s="392"/>
      <c r="J38" s="392"/>
      <c r="K38" s="392"/>
    </row>
    <row r="39" spans="1:11" x14ac:dyDescent="0.2">
      <c r="A39" s="392"/>
      <c r="B39" s="392"/>
      <c r="C39" s="392"/>
      <c r="D39" s="392"/>
      <c r="E39" s="395"/>
      <c r="F39" s="392"/>
      <c r="G39" s="392"/>
      <c r="H39" s="392"/>
      <c r="I39" s="392"/>
      <c r="J39" s="392"/>
      <c r="K39" s="392"/>
    </row>
    <row r="40" spans="1:11" x14ac:dyDescent="0.2">
      <c r="A40" s="392"/>
      <c r="B40" s="392"/>
      <c r="C40" s="392"/>
      <c r="D40" s="392"/>
      <c r="E40" s="395"/>
      <c r="F40" s="392"/>
      <c r="G40" s="392"/>
      <c r="H40" s="392"/>
      <c r="I40" s="392"/>
      <c r="J40" s="392"/>
      <c r="K40" s="392"/>
    </row>
    <row r="41" spans="1:11" x14ac:dyDescent="0.2">
      <c r="A41" s="392"/>
      <c r="B41" s="392"/>
      <c r="C41" s="392"/>
      <c r="D41" s="392"/>
      <c r="E41" s="395"/>
      <c r="F41" s="392"/>
      <c r="G41" s="392"/>
      <c r="H41" s="392"/>
      <c r="I41" s="392"/>
      <c r="J41" s="392"/>
      <c r="K41" s="392"/>
    </row>
    <row r="42" spans="1:11" x14ac:dyDescent="0.2">
      <c r="A42" s="392"/>
      <c r="B42" s="392"/>
      <c r="C42" s="392"/>
      <c r="D42" s="392"/>
      <c r="E42" s="395"/>
      <c r="F42" s="392"/>
      <c r="G42" s="392"/>
      <c r="H42" s="392"/>
      <c r="I42" s="392"/>
      <c r="J42" s="392"/>
      <c r="K42" s="392"/>
    </row>
    <row r="43" spans="1:11" x14ac:dyDescent="0.2">
      <c r="A43" s="392"/>
      <c r="B43" s="392"/>
      <c r="C43" s="392"/>
      <c r="D43" s="392"/>
      <c r="E43" s="395"/>
      <c r="F43" s="392"/>
      <c r="G43" s="392"/>
      <c r="H43" s="392"/>
      <c r="I43" s="392"/>
      <c r="J43" s="392"/>
      <c r="K43" s="392"/>
    </row>
    <row r="44" spans="1:11" x14ac:dyDescent="0.2">
      <c r="A44" s="392"/>
      <c r="B44" s="392"/>
      <c r="C44" s="392"/>
      <c r="D44" s="392"/>
      <c r="E44" s="395"/>
      <c r="F44" s="392"/>
      <c r="G44" s="392"/>
      <c r="H44" s="392"/>
      <c r="I44" s="392"/>
      <c r="J44" s="392"/>
      <c r="K44" s="392"/>
    </row>
    <row r="45" spans="1:11" x14ac:dyDescent="0.2">
      <c r="A45" s="392"/>
      <c r="B45" s="392"/>
      <c r="C45" s="392"/>
      <c r="D45" s="392"/>
      <c r="E45" s="395"/>
      <c r="F45" s="392"/>
      <c r="G45" s="392"/>
      <c r="H45" s="392"/>
      <c r="I45" s="392"/>
      <c r="J45" s="392"/>
      <c r="K45" s="392"/>
    </row>
    <row r="46" spans="1:11" x14ac:dyDescent="0.2">
      <c r="A46" s="392"/>
      <c r="B46" s="392"/>
      <c r="C46" s="392"/>
      <c r="D46" s="392"/>
      <c r="E46" s="395"/>
      <c r="F46" s="392"/>
      <c r="G46" s="392"/>
      <c r="H46" s="392"/>
      <c r="I46" s="392"/>
      <c r="J46" s="392"/>
      <c r="K46" s="392"/>
    </row>
    <row r="47" spans="1:11" x14ac:dyDescent="0.2">
      <c r="A47" s="392"/>
      <c r="B47" s="392"/>
      <c r="C47" s="392"/>
      <c r="D47" s="392"/>
      <c r="E47" s="395"/>
      <c r="F47" s="392"/>
      <c r="G47" s="392"/>
      <c r="H47" s="392"/>
      <c r="I47" s="392"/>
      <c r="J47" s="392"/>
      <c r="K47" s="392"/>
    </row>
    <row r="48" spans="1:11" x14ac:dyDescent="0.2">
      <c r="A48" s="392"/>
      <c r="B48" s="392"/>
      <c r="C48" s="392"/>
      <c r="D48" s="392"/>
      <c r="E48" s="395"/>
      <c r="F48" s="392"/>
      <c r="G48" s="392"/>
      <c r="H48" s="392"/>
      <c r="I48" s="392"/>
      <c r="J48" s="392"/>
      <c r="K48" s="392"/>
    </row>
    <row r="49" spans="1:11" x14ac:dyDescent="0.2">
      <c r="A49" s="392"/>
      <c r="B49" s="392"/>
      <c r="C49" s="392"/>
      <c r="D49" s="392"/>
      <c r="E49" s="395"/>
      <c r="F49" s="392"/>
      <c r="G49" s="392"/>
      <c r="H49" s="392"/>
      <c r="I49" s="392"/>
      <c r="J49" s="392"/>
      <c r="K49" s="392"/>
    </row>
    <row r="50" spans="1:11" x14ac:dyDescent="0.2">
      <c r="A50" s="392"/>
      <c r="B50" s="392"/>
      <c r="C50" s="392"/>
      <c r="D50" s="392"/>
      <c r="E50" s="395"/>
      <c r="F50" s="392"/>
      <c r="G50" s="392"/>
      <c r="H50" s="392"/>
      <c r="I50" s="392"/>
      <c r="J50" s="392"/>
      <c r="K50" s="392"/>
    </row>
    <row r="51" spans="1:11" x14ac:dyDescent="0.2">
      <c r="A51" s="392"/>
      <c r="B51" s="392"/>
      <c r="C51" s="392"/>
      <c r="D51" s="392"/>
      <c r="E51" s="395"/>
      <c r="F51" s="392"/>
      <c r="G51" s="392"/>
      <c r="H51" s="392"/>
      <c r="I51" s="392"/>
      <c r="J51" s="392"/>
      <c r="K51" s="392"/>
    </row>
    <row r="52" spans="1:11" x14ac:dyDescent="0.2">
      <c r="A52" s="392"/>
      <c r="B52" s="392"/>
      <c r="C52" s="392"/>
      <c r="D52" s="392"/>
      <c r="E52" s="395"/>
      <c r="F52" s="392"/>
      <c r="G52" s="392"/>
      <c r="H52" s="392"/>
      <c r="I52" s="392"/>
      <c r="J52" s="392"/>
      <c r="K52" s="392"/>
    </row>
    <row r="53" spans="1:11" x14ac:dyDescent="0.2">
      <c r="A53" s="392"/>
      <c r="B53" s="392"/>
      <c r="C53" s="392"/>
      <c r="D53" s="392"/>
      <c r="E53" s="395"/>
      <c r="F53" s="392"/>
      <c r="G53" s="392"/>
      <c r="H53" s="392"/>
      <c r="I53" s="392"/>
      <c r="J53" s="392"/>
      <c r="K53" s="392"/>
    </row>
    <row r="54" spans="1:11" x14ac:dyDescent="0.2">
      <c r="A54" s="392"/>
      <c r="B54" s="392"/>
      <c r="C54" s="392"/>
      <c r="D54" s="392"/>
      <c r="E54" s="395"/>
      <c r="F54" s="392"/>
      <c r="G54" s="392"/>
      <c r="H54" s="392"/>
      <c r="I54" s="392"/>
      <c r="J54" s="392"/>
      <c r="K54" s="392"/>
    </row>
    <row r="55" spans="1:11" x14ac:dyDescent="0.2">
      <c r="A55" s="392"/>
      <c r="B55" s="392"/>
      <c r="C55" s="392"/>
      <c r="D55" s="392"/>
      <c r="E55" s="395"/>
      <c r="F55" s="392"/>
      <c r="G55" s="392"/>
      <c r="H55" s="392"/>
      <c r="I55" s="392"/>
      <c r="J55" s="392"/>
      <c r="K55" s="392"/>
    </row>
    <row r="56" spans="1:11" x14ac:dyDescent="0.2">
      <c r="A56" s="392"/>
      <c r="B56" s="392"/>
      <c r="C56" s="392"/>
      <c r="D56" s="392"/>
      <c r="E56" s="395"/>
      <c r="F56" s="392"/>
      <c r="G56" s="392"/>
      <c r="H56" s="392"/>
      <c r="I56" s="392"/>
      <c r="J56" s="392"/>
      <c r="K56" s="392"/>
    </row>
    <row r="57" spans="1:11" x14ac:dyDescent="0.2">
      <c r="E57" s="394"/>
    </row>
    <row r="58" spans="1:11" x14ac:dyDescent="0.2">
      <c r="E58" s="394"/>
    </row>
    <row r="59" spans="1:11" x14ac:dyDescent="0.2">
      <c r="E59" s="394"/>
    </row>
    <row r="60" spans="1:11" x14ac:dyDescent="0.2">
      <c r="E60" s="394"/>
    </row>
    <row r="61" spans="1:11" x14ac:dyDescent="0.2">
      <c r="E61" s="394"/>
    </row>
    <row r="62" spans="1:11" x14ac:dyDescent="0.2">
      <c r="E62" s="394"/>
    </row>
    <row r="63" spans="1:11" x14ac:dyDescent="0.2">
      <c r="E63" s="394"/>
    </row>
    <row r="64" spans="1:11" x14ac:dyDescent="0.2">
      <c r="E64" s="394"/>
    </row>
    <row r="65" spans="5:5" x14ac:dyDescent="0.2">
      <c r="E65" s="394"/>
    </row>
    <row r="66" spans="5:5" x14ac:dyDescent="0.2">
      <c r="E66" s="394"/>
    </row>
    <row r="67" spans="5:5" x14ac:dyDescent="0.2">
      <c r="E67" s="394"/>
    </row>
    <row r="68" spans="5:5" x14ac:dyDescent="0.2">
      <c r="E68" s="394"/>
    </row>
    <row r="69" spans="5:5" x14ac:dyDescent="0.2">
      <c r="E69" s="394"/>
    </row>
    <row r="70" spans="5:5" x14ac:dyDescent="0.2">
      <c r="E70" s="394"/>
    </row>
    <row r="71" spans="5:5" x14ac:dyDescent="0.2">
      <c r="E71" s="394"/>
    </row>
    <row r="72" spans="5:5" x14ac:dyDescent="0.2">
      <c r="E72" s="394"/>
    </row>
    <row r="73" spans="5:5" x14ac:dyDescent="0.2">
      <c r="E73" s="394"/>
    </row>
    <row r="74" spans="5:5" x14ac:dyDescent="0.2">
      <c r="E74" s="394"/>
    </row>
    <row r="75" spans="5:5" x14ac:dyDescent="0.2">
      <c r="E75" s="394"/>
    </row>
    <row r="76" spans="5:5" x14ac:dyDescent="0.2">
      <c r="E76" s="394"/>
    </row>
    <row r="77" spans="5:5" x14ac:dyDescent="0.2">
      <c r="E77" s="394"/>
    </row>
    <row r="78" spans="5:5" x14ac:dyDescent="0.2">
      <c r="E78" s="394"/>
    </row>
    <row r="79" spans="5:5" x14ac:dyDescent="0.2">
      <c r="E79" s="394"/>
    </row>
    <row r="80" spans="5:5" x14ac:dyDescent="0.2">
      <c r="E80" s="394"/>
    </row>
    <row r="81" spans="5:5" x14ac:dyDescent="0.2">
      <c r="E81" s="394"/>
    </row>
    <row r="82" spans="5:5" x14ac:dyDescent="0.2">
      <c r="E82" s="394"/>
    </row>
  </sheetData>
  <mergeCells count="3">
    <mergeCell ref="A2:K2"/>
    <mergeCell ref="A1:K1"/>
    <mergeCell ref="A3:K3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8"/>
  <sheetViews>
    <sheetView zoomScaleNormal="100" zoomScaleSheetLayoutView="100" workbookViewId="0">
      <selection activeCell="D22" sqref="D22"/>
    </sheetView>
  </sheetViews>
  <sheetFormatPr defaultColWidth="8.85546875" defaultRowHeight="15" x14ac:dyDescent="0.2"/>
  <cols>
    <col min="1" max="1" width="7.28515625" style="69" customWidth="1"/>
    <col min="2" max="2" width="41.42578125" style="69" customWidth="1"/>
    <col min="3" max="3" width="18.140625" style="69" customWidth="1"/>
    <col min="4" max="4" width="40.28515625" style="69" customWidth="1"/>
    <col min="5" max="5" width="43.140625" style="69" customWidth="1"/>
    <col min="6" max="6" width="7.42578125" style="69" customWidth="1"/>
    <col min="7" max="7" width="66.140625" style="69" customWidth="1"/>
    <col min="8" max="8" width="13.42578125" style="69" customWidth="1"/>
    <col min="9" max="9" width="6" style="69" customWidth="1"/>
    <col min="10" max="10" width="8.5703125" style="69" customWidth="1"/>
    <col min="11" max="11" width="43.85546875" style="69" customWidth="1"/>
    <col min="12" max="16384" width="8.85546875" style="69"/>
  </cols>
  <sheetData>
    <row r="1" spans="1:6" s="45" customFormat="1" ht="27.75" x14ac:dyDescent="0.2">
      <c r="A1" s="584" t="str">
        <f>+'PMO Worksheet'!A1:A1</f>
        <v>Preventative Maintenance Optimization - Your Car</v>
      </c>
      <c r="B1" s="584"/>
      <c r="C1" s="584"/>
      <c r="D1" s="584"/>
      <c r="E1" s="584"/>
      <c r="F1" s="226"/>
    </row>
    <row r="2" spans="1:6" s="45" customFormat="1" ht="30.75" customHeight="1" x14ac:dyDescent="0.2">
      <c r="A2" s="584" t="str">
        <f>+'PMO Worksheet'!A2:A2</f>
        <v>Production Line: My Car</v>
      </c>
      <c r="B2" s="584"/>
      <c r="C2" s="584"/>
      <c r="D2" s="584"/>
      <c r="E2" s="584"/>
      <c r="F2" s="226"/>
    </row>
    <row r="3" spans="1:6" s="45" customFormat="1" ht="30.75" customHeight="1" thickBot="1" x14ac:dyDescent="0.25">
      <c r="A3" s="585" t="s">
        <v>153</v>
      </c>
      <c r="B3" s="586"/>
      <c r="C3" s="586"/>
      <c r="D3" s="586"/>
      <c r="E3" s="586"/>
      <c r="F3" s="226"/>
    </row>
    <row r="4" spans="1:6" s="45" customFormat="1" ht="30" customHeight="1" thickTop="1" x14ac:dyDescent="0.35">
      <c r="A4" s="385" t="s">
        <v>83</v>
      </c>
      <c r="B4" s="386" t="s">
        <v>67</v>
      </c>
      <c r="C4" s="387" t="s">
        <v>84</v>
      </c>
      <c r="D4" s="387" t="s">
        <v>60</v>
      </c>
      <c r="E4" s="387" t="s">
        <v>33</v>
      </c>
      <c r="F4" s="227"/>
    </row>
    <row r="5" spans="1:6" x14ac:dyDescent="0.2">
      <c r="A5" s="17">
        <v>1</v>
      </c>
      <c r="B5" s="566" t="s">
        <v>348</v>
      </c>
      <c r="C5" s="4">
        <v>4</v>
      </c>
      <c r="D5" s="6" t="s">
        <v>349</v>
      </c>
      <c r="E5" s="216"/>
      <c r="F5" s="225"/>
    </row>
    <row r="6" spans="1:6" x14ac:dyDescent="0.2">
      <c r="A6" s="17">
        <f>+A5+1</f>
        <v>2</v>
      </c>
      <c r="B6" s="566" t="s">
        <v>350</v>
      </c>
      <c r="C6" s="4">
        <v>4</v>
      </c>
      <c r="D6" s="567" t="s">
        <v>351</v>
      </c>
      <c r="E6" s="216"/>
      <c r="F6" s="225"/>
    </row>
    <row r="7" spans="1:6" x14ac:dyDescent="0.2">
      <c r="A7" s="17">
        <f t="shared" ref="A7:A38" si="0">+A6+1</f>
        <v>3</v>
      </c>
      <c r="B7" s="566" t="s">
        <v>352</v>
      </c>
      <c r="C7" s="4">
        <v>4</v>
      </c>
      <c r="D7" s="567" t="s">
        <v>351</v>
      </c>
      <c r="E7" s="216"/>
      <c r="F7" s="225"/>
    </row>
    <row r="8" spans="1:6" x14ac:dyDescent="0.2">
      <c r="A8" s="17">
        <f t="shared" si="0"/>
        <v>4</v>
      </c>
      <c r="B8" s="566" t="s">
        <v>353</v>
      </c>
      <c r="C8" s="4">
        <v>4</v>
      </c>
      <c r="D8" s="567" t="s">
        <v>354</v>
      </c>
      <c r="E8" s="216"/>
      <c r="F8" s="225"/>
    </row>
    <row r="9" spans="1:6" x14ac:dyDescent="0.2">
      <c r="A9" s="17">
        <f t="shared" si="0"/>
        <v>5</v>
      </c>
      <c r="B9" s="566" t="s">
        <v>355</v>
      </c>
      <c r="C9" s="4">
        <v>1</v>
      </c>
      <c r="D9" s="6" t="s">
        <v>356</v>
      </c>
      <c r="E9" s="217"/>
      <c r="F9" s="223"/>
    </row>
    <row r="10" spans="1:6" x14ac:dyDescent="0.2">
      <c r="A10" s="17">
        <f t="shared" si="0"/>
        <v>6</v>
      </c>
      <c r="B10" s="566" t="s">
        <v>357</v>
      </c>
      <c r="C10" s="4">
        <v>1</v>
      </c>
      <c r="D10" s="567" t="s">
        <v>349</v>
      </c>
      <c r="E10" s="217"/>
      <c r="F10" s="223"/>
    </row>
    <row r="11" spans="1:6" x14ac:dyDescent="0.2">
      <c r="A11" s="17">
        <f t="shared" si="0"/>
        <v>7</v>
      </c>
      <c r="B11" s="566" t="s">
        <v>358</v>
      </c>
      <c r="C11" s="4">
        <v>1</v>
      </c>
      <c r="D11" s="567" t="s">
        <v>359</v>
      </c>
      <c r="E11" s="221"/>
      <c r="F11" s="225"/>
    </row>
    <row r="12" spans="1:6" s="2" customFormat="1" x14ac:dyDescent="0.2">
      <c r="A12" s="17">
        <f t="shared" si="0"/>
        <v>8</v>
      </c>
      <c r="B12" s="566" t="s">
        <v>360</v>
      </c>
      <c r="C12" s="4">
        <v>1</v>
      </c>
      <c r="D12" s="567" t="s">
        <v>349</v>
      </c>
      <c r="E12" s="216"/>
      <c r="F12" s="225"/>
    </row>
    <row r="13" spans="1:6" s="2" customFormat="1" x14ac:dyDescent="0.2">
      <c r="A13" s="17">
        <f t="shared" si="0"/>
        <v>9</v>
      </c>
      <c r="B13" s="566" t="s">
        <v>361</v>
      </c>
      <c r="C13" s="4">
        <v>0</v>
      </c>
      <c r="D13" s="6" t="s">
        <v>362</v>
      </c>
      <c r="E13" s="216"/>
      <c r="F13" s="225"/>
    </row>
    <row r="14" spans="1:6" s="2" customFormat="1" x14ac:dyDescent="0.2">
      <c r="A14" s="17">
        <f t="shared" si="0"/>
        <v>10</v>
      </c>
      <c r="B14" s="566" t="s">
        <v>363</v>
      </c>
      <c r="C14" s="4">
        <v>0</v>
      </c>
      <c r="D14" s="6" t="s">
        <v>349</v>
      </c>
      <c r="E14" s="220"/>
      <c r="F14" s="223"/>
    </row>
    <row r="15" spans="1:6" s="2" customFormat="1" x14ac:dyDescent="0.2">
      <c r="A15" s="17">
        <f t="shared" si="0"/>
        <v>11</v>
      </c>
      <c r="B15" s="566" t="s">
        <v>364</v>
      </c>
      <c r="C15" s="4">
        <v>0</v>
      </c>
      <c r="D15" s="567" t="s">
        <v>351</v>
      </c>
      <c r="E15" s="222"/>
      <c r="F15" s="224"/>
    </row>
    <row r="16" spans="1:6" s="2" customFormat="1" x14ac:dyDescent="0.2">
      <c r="A16" s="17">
        <f t="shared" si="0"/>
        <v>12</v>
      </c>
      <c r="B16" s="566" t="s">
        <v>365</v>
      </c>
      <c r="C16" s="4">
        <v>0</v>
      </c>
      <c r="D16" s="567" t="s">
        <v>351</v>
      </c>
      <c r="E16" s="220"/>
      <c r="F16" s="223"/>
    </row>
    <row r="17" spans="1:6" s="2" customFormat="1" x14ac:dyDescent="0.2">
      <c r="A17" s="17">
        <f t="shared" si="0"/>
        <v>13</v>
      </c>
      <c r="B17" s="215"/>
      <c r="C17" s="17"/>
      <c r="D17" s="219"/>
      <c r="E17" s="220"/>
      <c r="F17" s="223"/>
    </row>
    <row r="18" spans="1:6" s="2" customFormat="1" x14ac:dyDescent="0.2">
      <c r="A18" s="17">
        <f t="shared" si="0"/>
        <v>14</v>
      </c>
      <c r="B18" s="215"/>
      <c r="C18" s="17"/>
      <c r="D18" s="219"/>
      <c r="E18" s="220"/>
      <c r="F18" s="223"/>
    </row>
    <row r="19" spans="1:6" s="2" customFormat="1" x14ac:dyDescent="0.2">
      <c r="A19" s="17">
        <f t="shared" si="0"/>
        <v>15</v>
      </c>
      <c r="B19" s="215"/>
      <c r="C19" s="17"/>
      <c r="D19" s="219"/>
      <c r="E19" s="221"/>
      <c r="F19" s="225"/>
    </row>
    <row r="20" spans="1:6" s="2" customFormat="1" x14ac:dyDescent="0.2">
      <c r="A20" s="17">
        <f t="shared" si="0"/>
        <v>16</v>
      </c>
      <c r="B20" s="215"/>
      <c r="C20" s="17"/>
      <c r="D20" s="219"/>
      <c r="E20" s="221"/>
      <c r="F20" s="225"/>
    </row>
    <row r="21" spans="1:6" s="2" customFormat="1" x14ac:dyDescent="0.2">
      <c r="A21" s="17">
        <f t="shared" si="0"/>
        <v>17</v>
      </c>
      <c r="B21" s="215"/>
      <c r="C21" s="17"/>
      <c r="D21" s="219"/>
      <c r="E21" s="220"/>
      <c r="F21" s="223"/>
    </row>
    <row r="22" spans="1:6" s="2" customFormat="1" x14ac:dyDescent="0.2">
      <c r="A22" s="17">
        <f t="shared" si="0"/>
        <v>18</v>
      </c>
      <c r="B22" s="215"/>
      <c r="C22" s="17"/>
      <c r="D22" s="219"/>
      <c r="E22" s="221"/>
      <c r="F22" s="225"/>
    </row>
    <row r="23" spans="1:6" s="2" customFormat="1" x14ac:dyDescent="0.2">
      <c r="A23" s="17">
        <f t="shared" si="0"/>
        <v>19</v>
      </c>
      <c r="B23" s="215"/>
      <c r="C23" s="17"/>
      <c r="D23" s="219"/>
      <c r="E23" s="222"/>
      <c r="F23" s="224"/>
    </row>
    <row r="24" spans="1:6" s="2" customFormat="1" x14ac:dyDescent="0.2">
      <c r="A24" s="17">
        <f t="shared" si="0"/>
        <v>20</v>
      </c>
      <c r="B24" s="215"/>
      <c r="C24" s="17"/>
      <c r="D24" s="219"/>
      <c r="E24" s="222"/>
      <c r="F24" s="224"/>
    </row>
    <row r="25" spans="1:6" s="2" customFormat="1" x14ac:dyDescent="0.2">
      <c r="A25" s="17">
        <f t="shared" si="0"/>
        <v>21</v>
      </c>
      <c r="B25" s="218"/>
      <c r="C25" s="218"/>
      <c r="D25" s="219"/>
      <c r="E25" s="222"/>
      <c r="F25" s="224"/>
    </row>
    <row r="26" spans="1:6" s="2" customFormat="1" x14ac:dyDescent="0.2">
      <c r="A26" s="17">
        <f t="shared" si="0"/>
        <v>22</v>
      </c>
      <c r="B26" s="218"/>
      <c r="C26" s="218"/>
      <c r="D26" s="219"/>
      <c r="E26" s="220"/>
      <c r="F26" s="223"/>
    </row>
    <row r="27" spans="1:6" s="2" customFormat="1" x14ac:dyDescent="0.2">
      <c r="A27" s="17">
        <f t="shared" si="0"/>
        <v>23</v>
      </c>
      <c r="B27" s="218"/>
      <c r="C27" s="218"/>
      <c r="D27" s="219"/>
      <c r="E27" s="222"/>
      <c r="F27" s="224"/>
    </row>
    <row r="28" spans="1:6" s="2" customFormat="1" x14ac:dyDescent="0.2">
      <c r="A28" s="17">
        <f t="shared" si="0"/>
        <v>24</v>
      </c>
      <c r="B28" s="215"/>
      <c r="C28" s="215"/>
      <c r="D28" s="17"/>
      <c r="E28" s="221"/>
      <c r="F28" s="225"/>
    </row>
    <row r="29" spans="1:6" s="2" customFormat="1" x14ac:dyDescent="0.2">
      <c r="A29" s="17">
        <f t="shared" si="0"/>
        <v>25</v>
      </c>
      <c r="B29" s="215"/>
      <c r="C29" s="215"/>
      <c r="D29" s="17"/>
      <c r="E29" s="216"/>
      <c r="F29" s="225"/>
    </row>
    <row r="30" spans="1:6" s="2" customFormat="1" x14ac:dyDescent="0.2">
      <c r="A30" s="17">
        <f t="shared" si="0"/>
        <v>26</v>
      </c>
      <c r="B30" s="215"/>
      <c r="C30" s="215"/>
      <c r="D30" s="17"/>
      <c r="E30" s="217"/>
      <c r="F30" s="223"/>
    </row>
    <row r="31" spans="1:6" s="2" customFormat="1" x14ac:dyDescent="0.2">
      <c r="A31" s="17">
        <f t="shared" si="0"/>
        <v>27</v>
      </c>
      <c r="B31" s="215"/>
      <c r="C31" s="215"/>
      <c r="D31" s="17"/>
      <c r="E31" s="221"/>
      <c r="F31" s="225"/>
    </row>
    <row r="32" spans="1:6" s="2" customFormat="1" x14ac:dyDescent="0.2">
      <c r="A32" s="17">
        <f t="shared" si="0"/>
        <v>28</v>
      </c>
      <c r="B32" s="215"/>
      <c r="C32" s="215"/>
      <c r="D32" s="17"/>
      <c r="E32" s="217"/>
      <c r="F32" s="223"/>
    </row>
    <row r="33" spans="1:6" s="2" customFormat="1" x14ac:dyDescent="0.2">
      <c r="A33" s="17">
        <f t="shared" si="0"/>
        <v>29</v>
      </c>
      <c r="B33" s="215"/>
      <c r="C33" s="215"/>
      <c r="D33" s="17"/>
      <c r="E33" s="217"/>
      <c r="F33" s="223"/>
    </row>
    <row r="34" spans="1:6" s="2" customFormat="1" x14ac:dyDescent="0.2">
      <c r="A34" s="17">
        <f t="shared" si="0"/>
        <v>30</v>
      </c>
      <c r="B34" s="215"/>
      <c r="C34" s="215"/>
      <c r="D34" s="17"/>
      <c r="E34" s="221"/>
      <c r="F34" s="225"/>
    </row>
    <row r="35" spans="1:6" s="2" customFormat="1" x14ac:dyDescent="0.2">
      <c r="A35" s="17">
        <f t="shared" si="0"/>
        <v>31</v>
      </c>
      <c r="B35" s="215"/>
      <c r="C35" s="215"/>
      <c r="D35" s="17"/>
      <c r="E35" s="216"/>
      <c r="F35" s="225"/>
    </row>
    <row r="36" spans="1:6" s="2" customFormat="1" x14ac:dyDescent="0.2">
      <c r="A36" s="17">
        <f t="shared" si="0"/>
        <v>32</v>
      </c>
      <c r="B36" s="215"/>
      <c r="C36" s="215"/>
      <c r="D36" s="17"/>
      <c r="E36" s="216"/>
      <c r="F36" s="225"/>
    </row>
    <row r="37" spans="1:6" s="2" customFormat="1" x14ac:dyDescent="0.2">
      <c r="A37" s="17">
        <f t="shared" si="0"/>
        <v>33</v>
      </c>
      <c r="B37" s="82"/>
      <c r="C37" s="215"/>
      <c r="D37" s="17"/>
      <c r="E37" s="220"/>
      <c r="F37" s="223"/>
    </row>
    <row r="38" spans="1:6" s="2" customFormat="1" x14ac:dyDescent="0.2">
      <c r="A38" s="17">
        <f t="shared" si="0"/>
        <v>34</v>
      </c>
      <c r="B38" s="82"/>
      <c r="C38" s="215"/>
      <c r="D38" s="17"/>
      <c r="E38" s="222"/>
      <c r="F38" s="224"/>
    </row>
    <row r="39" spans="1:6" s="2" customFormat="1" ht="15.75" x14ac:dyDescent="0.2">
      <c r="B39" s="214"/>
      <c r="C39" s="212"/>
    </row>
    <row r="40" spans="1:6" x14ac:dyDescent="0.2">
      <c r="B40" s="213"/>
      <c r="C40" s="212"/>
      <c r="D40" s="2"/>
    </row>
    <row r="41" spans="1:6" x14ac:dyDescent="0.2">
      <c r="B41" s="213"/>
      <c r="C41" s="212"/>
      <c r="D41" s="2"/>
    </row>
    <row r="42" spans="1:6" x14ac:dyDescent="0.2">
      <c r="B42" s="213"/>
      <c r="C42" s="212"/>
      <c r="D42" s="2"/>
    </row>
    <row r="43" spans="1:6" ht="15.75" x14ac:dyDescent="0.2">
      <c r="B43" s="214"/>
      <c r="C43" s="212"/>
      <c r="D43" s="2"/>
    </row>
    <row r="44" spans="1:6" x14ac:dyDescent="0.2">
      <c r="B44" s="213"/>
      <c r="C44" s="212"/>
      <c r="D44" s="2"/>
    </row>
    <row r="45" spans="1:6" x14ac:dyDescent="0.2">
      <c r="B45" s="213"/>
      <c r="C45" s="212"/>
      <c r="D45" s="2"/>
    </row>
    <row r="46" spans="1:6" x14ac:dyDescent="0.2">
      <c r="B46" s="213"/>
      <c r="C46" s="212"/>
      <c r="D46" s="2"/>
    </row>
    <row r="47" spans="1:6" ht="15.75" x14ac:dyDescent="0.2">
      <c r="B47" s="214"/>
      <c r="C47" s="212"/>
      <c r="D47" s="2"/>
    </row>
    <row r="48" spans="1:6" x14ac:dyDescent="0.2">
      <c r="B48" s="213"/>
      <c r="C48" s="212"/>
      <c r="D48" s="2"/>
    </row>
    <row r="49" spans="2:4" x14ac:dyDescent="0.2">
      <c r="B49" s="213"/>
      <c r="C49" s="212"/>
      <c r="D49" s="2"/>
    </row>
    <row r="50" spans="2:4" x14ac:dyDescent="0.2">
      <c r="B50" s="213"/>
      <c r="C50" s="212"/>
      <c r="D50" s="2"/>
    </row>
    <row r="51" spans="2:4" ht="15.75" x14ac:dyDescent="0.2">
      <c r="B51" s="214"/>
      <c r="C51" s="212"/>
      <c r="D51" s="2"/>
    </row>
    <row r="52" spans="2:4" x14ac:dyDescent="0.2">
      <c r="B52" s="213"/>
      <c r="C52" s="212"/>
      <c r="D52" s="2"/>
    </row>
    <row r="53" spans="2:4" x14ac:dyDescent="0.2">
      <c r="B53" s="213"/>
      <c r="C53" s="212"/>
      <c r="D53" s="2"/>
    </row>
    <row r="54" spans="2:4" x14ac:dyDescent="0.2">
      <c r="B54" s="213"/>
      <c r="C54" s="212"/>
      <c r="D54" s="2"/>
    </row>
    <row r="55" spans="2:4" x14ac:dyDescent="0.2">
      <c r="B55" s="213"/>
      <c r="C55" s="212"/>
      <c r="D55" s="2"/>
    </row>
    <row r="56" spans="2:4" x14ac:dyDescent="0.2">
      <c r="B56" s="213"/>
      <c r="C56" s="212"/>
      <c r="D56" s="2"/>
    </row>
    <row r="57" spans="2:4" x14ac:dyDescent="0.2">
      <c r="B57" s="213"/>
      <c r="C57" s="212"/>
      <c r="D57" s="2"/>
    </row>
    <row r="58" spans="2:4" x14ac:dyDescent="0.2">
      <c r="B58" s="213"/>
      <c r="C58" s="212"/>
      <c r="D58" s="2"/>
    </row>
    <row r="59" spans="2:4" x14ac:dyDescent="0.2">
      <c r="B59" s="213"/>
      <c r="C59" s="212"/>
      <c r="D59" s="2"/>
    </row>
    <row r="60" spans="2:4" x14ac:dyDescent="0.2">
      <c r="B60" s="213"/>
      <c r="C60" s="212"/>
      <c r="D60" s="2"/>
    </row>
    <row r="61" spans="2:4" ht="15.75" x14ac:dyDescent="0.2">
      <c r="B61" s="214"/>
      <c r="C61" s="212"/>
      <c r="D61" s="2"/>
    </row>
    <row r="62" spans="2:4" x14ac:dyDescent="0.2">
      <c r="B62" s="213"/>
      <c r="C62" s="212"/>
      <c r="D62" s="2"/>
    </row>
    <row r="63" spans="2:4" x14ac:dyDescent="0.2">
      <c r="B63" s="213"/>
      <c r="C63" s="212"/>
      <c r="D63" s="2"/>
    </row>
    <row r="64" spans="2:4" x14ac:dyDescent="0.2">
      <c r="B64" s="213"/>
      <c r="C64" s="212"/>
      <c r="D64" s="2"/>
    </row>
    <row r="65" spans="2:4" x14ac:dyDescent="0.2">
      <c r="B65" s="213"/>
      <c r="C65" s="212"/>
      <c r="D65" s="2"/>
    </row>
    <row r="66" spans="2:4" x14ac:dyDescent="0.2">
      <c r="B66" s="213"/>
      <c r="C66" s="212"/>
      <c r="D66" s="2"/>
    </row>
    <row r="67" spans="2:4" x14ac:dyDescent="0.2">
      <c r="B67" s="213"/>
      <c r="C67" s="212"/>
      <c r="D67" s="2"/>
    </row>
    <row r="68" spans="2:4" x14ac:dyDescent="0.2">
      <c r="B68" s="213"/>
      <c r="C68" s="212"/>
      <c r="D68" s="2"/>
    </row>
    <row r="69" spans="2:4" x14ac:dyDescent="0.2">
      <c r="B69" s="213"/>
      <c r="C69" s="210"/>
      <c r="D69" s="2"/>
    </row>
    <row r="70" spans="2:4" x14ac:dyDescent="0.2">
      <c r="B70" s="213"/>
      <c r="C70" s="212"/>
      <c r="D70" s="2"/>
    </row>
    <row r="71" spans="2:4" x14ac:dyDescent="0.2">
      <c r="B71" s="213"/>
      <c r="C71" s="212"/>
      <c r="D71" s="2"/>
    </row>
    <row r="72" spans="2:4" x14ac:dyDescent="0.2">
      <c r="B72" s="213"/>
      <c r="C72" s="212"/>
      <c r="D72" s="2"/>
    </row>
    <row r="73" spans="2:4" ht="15.75" x14ac:dyDescent="0.2">
      <c r="B73" s="214"/>
      <c r="C73" s="211"/>
      <c r="D73" s="45"/>
    </row>
    <row r="74" spans="2:4" x14ac:dyDescent="0.2">
      <c r="B74" s="213"/>
      <c r="C74" s="212"/>
      <c r="D74" s="2"/>
    </row>
    <row r="75" spans="2:4" x14ac:dyDescent="0.2">
      <c r="B75" s="213"/>
      <c r="C75" s="212"/>
      <c r="D75" s="2"/>
    </row>
    <row r="76" spans="2:4" x14ac:dyDescent="0.2">
      <c r="B76" s="213"/>
      <c r="C76" s="212"/>
      <c r="D76" s="2"/>
    </row>
    <row r="77" spans="2:4" x14ac:dyDescent="0.2">
      <c r="B77" s="213"/>
      <c r="C77" s="212"/>
      <c r="D77" s="2"/>
    </row>
    <row r="78" spans="2:4" x14ac:dyDescent="0.2">
      <c r="B78" s="213"/>
      <c r="C78" s="212"/>
      <c r="D78" s="2"/>
    </row>
    <row r="79" spans="2:4" x14ac:dyDescent="0.2">
      <c r="B79" s="213"/>
      <c r="C79" s="212"/>
      <c r="D79" s="2"/>
    </row>
    <row r="80" spans="2:4" x14ac:dyDescent="0.2">
      <c r="B80" s="213"/>
      <c r="C80" s="212"/>
      <c r="D80" s="2"/>
    </row>
    <row r="81" spans="2:4" x14ac:dyDescent="0.2">
      <c r="B81" s="213"/>
      <c r="C81" s="212"/>
      <c r="D81" s="2"/>
    </row>
    <row r="82" spans="2:4" x14ac:dyDescent="0.2">
      <c r="B82" s="212"/>
      <c r="C82" s="212"/>
      <c r="D82" s="2"/>
    </row>
    <row r="83" spans="2:4" x14ac:dyDescent="0.2">
      <c r="B83" s="212"/>
      <c r="C83" s="212"/>
      <c r="D83" s="2"/>
    </row>
    <row r="84" spans="2:4" x14ac:dyDescent="0.2">
      <c r="B84" s="212"/>
      <c r="C84" s="212"/>
      <c r="D84" s="2"/>
    </row>
    <row r="85" spans="2:4" x14ac:dyDescent="0.2">
      <c r="B85" s="2"/>
      <c r="C85" s="2"/>
      <c r="D85" s="2"/>
    </row>
    <row r="86" spans="2:4" x14ac:dyDescent="0.2">
      <c r="B86" s="2"/>
      <c r="C86" s="2"/>
      <c r="D86" s="2"/>
    </row>
    <row r="87" spans="2:4" x14ac:dyDescent="0.2">
      <c r="B87" s="2"/>
      <c r="C87" s="2"/>
      <c r="D87" s="2"/>
    </row>
    <row r="88" spans="2:4" x14ac:dyDescent="0.2">
      <c r="B88" s="2"/>
      <c r="C88" s="2"/>
      <c r="D88" s="2"/>
    </row>
    <row r="89" spans="2:4" x14ac:dyDescent="0.2">
      <c r="B89" s="2"/>
      <c r="C89" s="2"/>
      <c r="D89" s="2"/>
    </row>
    <row r="90" spans="2:4" x14ac:dyDescent="0.2">
      <c r="B90" s="2"/>
      <c r="C90" s="2"/>
      <c r="D90" s="2"/>
    </row>
    <row r="91" spans="2:4" x14ac:dyDescent="0.2">
      <c r="B91" s="2"/>
      <c r="C91" s="2"/>
      <c r="D91" s="2"/>
    </row>
    <row r="92" spans="2:4" x14ac:dyDescent="0.2">
      <c r="B92" s="2"/>
      <c r="C92" s="2"/>
      <c r="D92" s="2"/>
    </row>
    <row r="93" spans="2:4" x14ac:dyDescent="0.2">
      <c r="B93" s="2"/>
      <c r="C93" s="2"/>
      <c r="D93" s="2"/>
    </row>
    <row r="94" spans="2:4" x14ac:dyDescent="0.2">
      <c r="B94" s="2"/>
      <c r="C94" s="2"/>
      <c r="D94" s="2"/>
    </row>
    <row r="95" spans="2:4" x14ac:dyDescent="0.2">
      <c r="B95" s="2"/>
      <c r="C95" s="2"/>
      <c r="D95" s="2"/>
    </row>
    <row r="96" spans="2:4" x14ac:dyDescent="0.2">
      <c r="B96" s="2"/>
      <c r="C96" s="2"/>
      <c r="D96" s="2"/>
    </row>
    <row r="97" spans="2:4" x14ac:dyDescent="0.2">
      <c r="B97" s="2"/>
      <c r="C97" s="2"/>
      <c r="D97" s="2"/>
    </row>
    <row r="98" spans="2:4" x14ac:dyDescent="0.2">
      <c r="B98" s="2"/>
      <c r="C98" s="2"/>
      <c r="D98" s="2"/>
    </row>
    <row r="99" spans="2:4" x14ac:dyDescent="0.2">
      <c r="B99" s="2"/>
      <c r="C99" s="2"/>
      <c r="D99" s="2"/>
    </row>
    <row r="100" spans="2:4" x14ac:dyDescent="0.2">
      <c r="B100" s="2"/>
      <c r="C100" s="2"/>
      <c r="D100" s="2"/>
    </row>
    <row r="101" spans="2:4" x14ac:dyDescent="0.2">
      <c r="B101" s="2"/>
      <c r="C101" s="2"/>
      <c r="D101" s="2"/>
    </row>
    <row r="102" spans="2:4" x14ac:dyDescent="0.2">
      <c r="B102" s="2"/>
      <c r="C102" s="2"/>
      <c r="D102" s="2"/>
    </row>
    <row r="103" spans="2:4" x14ac:dyDescent="0.2">
      <c r="B103" s="2"/>
      <c r="C103" s="2"/>
      <c r="D103" s="2"/>
    </row>
    <row r="104" spans="2:4" x14ac:dyDescent="0.2">
      <c r="B104" s="2"/>
      <c r="C104" s="2"/>
      <c r="D104" s="2"/>
    </row>
    <row r="105" spans="2:4" x14ac:dyDescent="0.2">
      <c r="B105" s="2"/>
      <c r="C105" s="2"/>
      <c r="D105" s="2"/>
    </row>
    <row r="106" spans="2:4" x14ac:dyDescent="0.2">
      <c r="B106" s="2"/>
      <c r="C106" s="2"/>
      <c r="D106" s="2"/>
    </row>
    <row r="107" spans="2:4" x14ac:dyDescent="0.2">
      <c r="B107" s="2"/>
      <c r="C107" s="2"/>
      <c r="D107" s="2"/>
    </row>
    <row r="108" spans="2:4" x14ac:dyDescent="0.2">
      <c r="B108" s="2"/>
      <c r="C108" s="2"/>
      <c r="D108" s="2"/>
    </row>
    <row r="109" spans="2:4" x14ac:dyDescent="0.2">
      <c r="B109" s="2"/>
      <c r="C109" s="2"/>
      <c r="D109" s="2"/>
    </row>
    <row r="110" spans="2:4" x14ac:dyDescent="0.2">
      <c r="B110" s="2"/>
      <c r="C110" s="2"/>
      <c r="D110" s="2"/>
    </row>
    <row r="111" spans="2:4" x14ac:dyDescent="0.2">
      <c r="B111" s="2"/>
      <c r="C111" s="2"/>
      <c r="D111" s="2"/>
    </row>
    <row r="112" spans="2:4" x14ac:dyDescent="0.2">
      <c r="B112" s="2"/>
      <c r="C112" s="2"/>
      <c r="D112" s="2"/>
    </row>
    <row r="113" spans="2:4" x14ac:dyDescent="0.2">
      <c r="B113" s="2"/>
      <c r="C113" s="2"/>
      <c r="D113" s="2"/>
    </row>
    <row r="114" spans="2:4" x14ac:dyDescent="0.2">
      <c r="B114" s="2"/>
      <c r="C114" s="2"/>
      <c r="D114" s="2"/>
    </row>
    <row r="115" spans="2:4" x14ac:dyDescent="0.2">
      <c r="B115" s="2"/>
      <c r="C115" s="2"/>
      <c r="D115" s="2"/>
    </row>
    <row r="116" spans="2:4" x14ac:dyDescent="0.2">
      <c r="B116" s="2"/>
      <c r="C116" s="2"/>
      <c r="D116" s="2"/>
    </row>
    <row r="117" spans="2:4" x14ac:dyDescent="0.2">
      <c r="B117" s="2"/>
      <c r="C117" s="2"/>
      <c r="D117" s="2"/>
    </row>
    <row r="118" spans="2:4" x14ac:dyDescent="0.2">
      <c r="B118" s="2"/>
      <c r="C118" s="2"/>
      <c r="D118" s="2"/>
    </row>
    <row r="119" spans="2:4" x14ac:dyDescent="0.2">
      <c r="B119" s="2"/>
      <c r="C119" s="2"/>
      <c r="D119" s="2"/>
    </row>
    <row r="120" spans="2:4" x14ac:dyDescent="0.2">
      <c r="B120" s="2"/>
      <c r="C120" s="2"/>
      <c r="D120" s="2"/>
    </row>
    <row r="121" spans="2:4" x14ac:dyDescent="0.2">
      <c r="B121" s="2"/>
      <c r="C121" s="2"/>
      <c r="D121" s="2"/>
    </row>
    <row r="122" spans="2:4" x14ac:dyDescent="0.2">
      <c r="B122" s="2"/>
      <c r="C122" s="2"/>
      <c r="D122" s="2"/>
    </row>
    <row r="123" spans="2:4" x14ac:dyDescent="0.2">
      <c r="B123" s="2"/>
      <c r="C123" s="2"/>
      <c r="D123" s="2"/>
    </row>
    <row r="124" spans="2:4" x14ac:dyDescent="0.2">
      <c r="B124" s="2"/>
      <c r="C124" s="2"/>
      <c r="D124" s="2"/>
    </row>
    <row r="125" spans="2:4" x14ac:dyDescent="0.2">
      <c r="B125" s="2"/>
      <c r="C125" s="2"/>
      <c r="D125" s="2"/>
    </row>
    <row r="126" spans="2:4" x14ac:dyDescent="0.2">
      <c r="B126" s="2"/>
      <c r="C126" s="2"/>
      <c r="D126" s="2"/>
    </row>
    <row r="127" spans="2:4" x14ac:dyDescent="0.2">
      <c r="B127" s="2"/>
      <c r="C127" s="2"/>
      <c r="D127" s="2"/>
    </row>
    <row r="128" spans="2:4" x14ac:dyDescent="0.2">
      <c r="B128" s="2"/>
      <c r="C128" s="2"/>
      <c r="D128" s="2"/>
    </row>
    <row r="129" spans="2:4" x14ac:dyDescent="0.2">
      <c r="B129" s="2"/>
      <c r="C129" s="2"/>
      <c r="D129" s="2"/>
    </row>
    <row r="130" spans="2:4" x14ac:dyDescent="0.2">
      <c r="B130" s="2"/>
      <c r="C130" s="2"/>
      <c r="D130" s="2"/>
    </row>
    <row r="131" spans="2:4" x14ac:dyDescent="0.2">
      <c r="B131" s="2"/>
      <c r="C131" s="2"/>
      <c r="D131" s="2"/>
    </row>
    <row r="132" spans="2:4" x14ac:dyDescent="0.2">
      <c r="B132" s="2"/>
      <c r="C132" s="2"/>
      <c r="D132" s="2"/>
    </row>
    <row r="133" spans="2:4" x14ac:dyDescent="0.2">
      <c r="B133" s="2"/>
      <c r="C133" s="2"/>
      <c r="D133" s="2"/>
    </row>
    <row r="134" spans="2:4" x14ac:dyDescent="0.2">
      <c r="B134" s="2"/>
      <c r="C134" s="2"/>
      <c r="D134" s="2"/>
    </row>
    <row r="135" spans="2:4" x14ac:dyDescent="0.2">
      <c r="B135" s="2"/>
      <c r="C135" s="2"/>
      <c r="D135" s="2"/>
    </row>
    <row r="136" spans="2:4" x14ac:dyDescent="0.2">
      <c r="B136" s="2"/>
      <c r="C136" s="2"/>
      <c r="D136" s="2"/>
    </row>
    <row r="137" spans="2:4" x14ac:dyDescent="0.2">
      <c r="B137" s="2"/>
      <c r="C137" s="2"/>
      <c r="D137" s="2"/>
    </row>
    <row r="138" spans="2:4" x14ac:dyDescent="0.2">
      <c r="B138" s="2"/>
      <c r="C138" s="2"/>
      <c r="D138" s="2"/>
    </row>
    <row r="139" spans="2:4" x14ac:dyDescent="0.2">
      <c r="B139" s="2"/>
      <c r="C139" s="2"/>
      <c r="D139" s="2"/>
    </row>
    <row r="140" spans="2:4" x14ac:dyDescent="0.2">
      <c r="B140" s="2"/>
      <c r="C140" s="2"/>
      <c r="D140" s="2"/>
    </row>
    <row r="141" spans="2:4" x14ac:dyDescent="0.2">
      <c r="B141" s="2"/>
      <c r="C141" s="2"/>
      <c r="D141" s="2"/>
    </row>
    <row r="142" spans="2:4" x14ac:dyDescent="0.2">
      <c r="B142" s="2"/>
      <c r="C142" s="2"/>
      <c r="D142" s="2"/>
    </row>
    <row r="143" spans="2:4" x14ac:dyDescent="0.2">
      <c r="B143" s="2"/>
      <c r="C143" s="2"/>
      <c r="D143" s="2"/>
    </row>
    <row r="144" spans="2:4" x14ac:dyDescent="0.2">
      <c r="B144" s="2"/>
      <c r="C144" s="2"/>
      <c r="D144" s="2"/>
    </row>
    <row r="145" spans="2:4" x14ac:dyDescent="0.2">
      <c r="B145" s="2"/>
      <c r="C145" s="2"/>
      <c r="D145" s="2"/>
    </row>
    <row r="146" spans="2:4" x14ac:dyDescent="0.2">
      <c r="B146" s="2"/>
      <c r="C146" s="2"/>
      <c r="D146" s="2"/>
    </row>
    <row r="147" spans="2:4" x14ac:dyDescent="0.2">
      <c r="B147" s="2"/>
      <c r="C147" s="2"/>
      <c r="D147" s="2"/>
    </row>
    <row r="148" spans="2:4" x14ac:dyDescent="0.2">
      <c r="B148" s="2"/>
      <c r="C148" s="2"/>
      <c r="D148" s="2"/>
    </row>
    <row r="149" spans="2:4" x14ac:dyDescent="0.2">
      <c r="B149" s="2"/>
      <c r="C149" s="2"/>
      <c r="D149" s="2"/>
    </row>
    <row r="150" spans="2:4" x14ac:dyDescent="0.2">
      <c r="B150" s="2"/>
      <c r="C150" s="2"/>
      <c r="D150" s="2"/>
    </row>
    <row r="151" spans="2:4" x14ac:dyDescent="0.2">
      <c r="B151" s="2"/>
      <c r="C151" s="2"/>
      <c r="D151" s="2"/>
    </row>
    <row r="152" spans="2:4" x14ac:dyDescent="0.2">
      <c r="B152" s="2"/>
      <c r="C152" s="2"/>
      <c r="D152" s="2"/>
    </row>
    <row r="153" spans="2:4" x14ac:dyDescent="0.2">
      <c r="B153" s="2"/>
      <c r="C153" s="2"/>
      <c r="D153" s="2"/>
    </row>
    <row r="154" spans="2:4" x14ac:dyDescent="0.2">
      <c r="B154" s="2"/>
      <c r="C154" s="2"/>
      <c r="D154" s="2"/>
    </row>
    <row r="155" spans="2:4" x14ac:dyDescent="0.2">
      <c r="B155" s="2"/>
      <c r="C155" s="2"/>
      <c r="D155" s="2"/>
    </row>
    <row r="156" spans="2:4" x14ac:dyDescent="0.2">
      <c r="B156" s="2"/>
      <c r="C156" s="2"/>
      <c r="D156" s="2"/>
    </row>
    <row r="157" spans="2:4" x14ac:dyDescent="0.2">
      <c r="B157" s="2"/>
      <c r="C157" s="2"/>
      <c r="D157" s="2"/>
    </row>
    <row r="158" spans="2:4" x14ac:dyDescent="0.2">
      <c r="B158" s="2"/>
      <c r="C158" s="2"/>
      <c r="D158" s="2"/>
    </row>
  </sheetData>
  <mergeCells count="3">
    <mergeCell ref="A1:E1"/>
    <mergeCell ref="A2:E2"/>
    <mergeCell ref="A3:E3"/>
  </mergeCells>
  <phoneticPr fontId="4" type="noConversion"/>
  <pageMargins left="0.75" right="0.75" top="1" bottom="1" header="0.5" footer="0.5"/>
  <pageSetup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8" sqref="O8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332"/>
  <sheetViews>
    <sheetView zoomScale="75" zoomScaleNormal="100" workbookViewId="0">
      <selection activeCell="I30" sqref="I30"/>
    </sheetView>
  </sheetViews>
  <sheetFormatPr defaultColWidth="9.140625" defaultRowHeight="15" x14ac:dyDescent="0.2"/>
  <cols>
    <col min="1" max="1" width="6.42578125" style="18" customWidth="1"/>
    <col min="2" max="2" width="33.85546875" style="18" customWidth="1"/>
    <col min="3" max="3" width="19.28515625" style="18" customWidth="1"/>
    <col min="4" max="16" width="7.7109375" style="19" customWidth="1"/>
    <col min="17" max="17" width="9" style="18" customWidth="1"/>
    <col min="18" max="18" width="55" style="18" customWidth="1"/>
    <col min="19" max="19" width="6.140625" style="18" customWidth="1"/>
    <col min="20" max="16384" width="9.140625" style="18"/>
  </cols>
  <sheetData>
    <row r="1" spans="1:18" ht="23.25" x14ac:dyDescent="0.35">
      <c r="A1" s="593" t="str">
        <f>+'PMO Worksheet'!A1:A1</f>
        <v>Preventative Maintenance Optimization - Your Car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</row>
    <row r="2" spans="1:18" ht="23.25" x14ac:dyDescent="0.35">
      <c r="A2" s="593" t="str">
        <f>+'PMO Worksheet'!A2:A2</f>
        <v>Production Line: My Car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</row>
    <row r="5" spans="1:18" ht="18" customHeight="1" x14ac:dyDescent="0.2"/>
    <row r="6" spans="1:18" ht="6" customHeight="1" thickBot="1" x14ac:dyDescent="0.25"/>
    <row r="7" spans="1:18" ht="48" thickBot="1" x14ac:dyDescent="0.3">
      <c r="A7" s="20"/>
      <c r="B7" s="21"/>
      <c r="C7" s="22" t="s">
        <v>29</v>
      </c>
      <c r="D7" s="23">
        <v>5</v>
      </c>
      <c r="E7" s="70">
        <v>10</v>
      </c>
      <c r="F7" s="70"/>
      <c r="G7" s="70"/>
      <c r="H7" s="70"/>
      <c r="I7" s="70"/>
      <c r="J7" s="70"/>
      <c r="K7" s="24">
        <v>10</v>
      </c>
      <c r="L7" s="24">
        <v>8</v>
      </c>
      <c r="M7" s="24"/>
      <c r="N7" s="24"/>
      <c r="O7" s="24"/>
      <c r="P7" s="24">
        <v>5</v>
      </c>
      <c r="Q7" s="25"/>
      <c r="R7" s="371" t="s">
        <v>62</v>
      </c>
    </row>
    <row r="8" spans="1:18" ht="13.5" customHeight="1" x14ac:dyDescent="0.2">
      <c r="A8" s="587" t="s">
        <v>252</v>
      </c>
      <c r="B8" s="588"/>
      <c r="C8" s="589"/>
      <c r="D8" s="26">
        <v>1</v>
      </c>
      <c r="E8" s="71">
        <v>2</v>
      </c>
      <c r="F8" s="71">
        <v>3</v>
      </c>
      <c r="G8" s="71">
        <v>4</v>
      </c>
      <c r="H8" s="71">
        <v>5</v>
      </c>
      <c r="I8" s="71">
        <v>6</v>
      </c>
      <c r="J8" s="71">
        <v>7</v>
      </c>
      <c r="K8" s="27">
        <v>8</v>
      </c>
      <c r="L8" s="27">
        <v>9</v>
      </c>
      <c r="M8" s="27">
        <v>10</v>
      </c>
      <c r="N8" s="27">
        <v>11</v>
      </c>
      <c r="O8" s="27">
        <v>12</v>
      </c>
      <c r="P8" s="27"/>
      <c r="Q8" s="28"/>
    </row>
    <row r="9" spans="1:18" ht="86.25" customHeight="1" thickBot="1" x14ac:dyDescent="0.25">
      <c r="A9" s="590"/>
      <c r="B9" s="591"/>
      <c r="C9" s="592"/>
      <c r="D9" s="511" t="s">
        <v>239</v>
      </c>
      <c r="E9" s="512" t="s">
        <v>240</v>
      </c>
      <c r="F9" s="512" t="s">
        <v>247</v>
      </c>
      <c r="G9" s="512" t="s">
        <v>248</v>
      </c>
      <c r="H9" s="512" t="s">
        <v>243</v>
      </c>
      <c r="I9" s="512" t="s">
        <v>241</v>
      </c>
      <c r="J9" s="512" t="s">
        <v>242</v>
      </c>
      <c r="K9" s="513" t="s">
        <v>249</v>
      </c>
      <c r="L9" s="513" t="s">
        <v>250</v>
      </c>
      <c r="M9" s="513" t="s">
        <v>251</v>
      </c>
      <c r="N9" s="513" t="s">
        <v>253</v>
      </c>
      <c r="O9" s="513" t="s">
        <v>254</v>
      </c>
      <c r="P9" s="513" t="s">
        <v>244</v>
      </c>
      <c r="Q9" s="360" t="s">
        <v>140</v>
      </c>
      <c r="R9" s="370" t="s">
        <v>59</v>
      </c>
    </row>
    <row r="10" spans="1:18" ht="32.25" customHeight="1" x14ac:dyDescent="0.2">
      <c r="A10" s="353"/>
      <c r="B10" s="72" t="s">
        <v>58</v>
      </c>
      <c r="C10" s="72" t="s">
        <v>61</v>
      </c>
      <c r="D10" s="361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28"/>
      <c r="R10" s="369"/>
    </row>
    <row r="11" spans="1:18" x14ac:dyDescent="0.2">
      <c r="A11" s="354">
        <v>1</v>
      </c>
      <c r="B11" s="568" t="s">
        <v>363</v>
      </c>
      <c r="C11" s="569">
        <v>0</v>
      </c>
      <c r="D11" s="570">
        <v>1</v>
      </c>
      <c r="E11" s="4">
        <v>9</v>
      </c>
      <c r="F11" s="29">
        <v>9</v>
      </c>
      <c r="G11" s="29">
        <v>9</v>
      </c>
      <c r="H11" s="29">
        <v>5</v>
      </c>
      <c r="I11" s="29">
        <v>9</v>
      </c>
      <c r="J11" s="29">
        <v>9</v>
      </c>
      <c r="K11" s="29">
        <v>9</v>
      </c>
      <c r="L11" s="29">
        <v>9</v>
      </c>
      <c r="M11" s="29">
        <v>9</v>
      </c>
      <c r="N11" s="29">
        <v>9</v>
      </c>
      <c r="O11" s="29">
        <v>9</v>
      </c>
      <c r="P11" s="29">
        <f>SUM(D11:O11)</f>
        <v>96</v>
      </c>
      <c r="Q11" s="364">
        <f t="shared" ref="Q11:Q16" si="0">SUMPRODUCT(D11:P11, D$7:P$7)</f>
        <v>737</v>
      </c>
      <c r="R11" s="356"/>
    </row>
    <row r="12" spans="1:18" x14ac:dyDescent="0.2">
      <c r="A12" s="354">
        <v>2</v>
      </c>
      <c r="B12" s="568" t="s">
        <v>364</v>
      </c>
      <c r="C12" s="569">
        <v>0</v>
      </c>
      <c r="D12" s="570">
        <v>1</v>
      </c>
      <c r="E12" s="4">
        <v>9</v>
      </c>
      <c r="F12" s="29">
        <v>9</v>
      </c>
      <c r="G12" s="29">
        <v>9</v>
      </c>
      <c r="H12" s="29">
        <v>1</v>
      </c>
      <c r="I12" s="29">
        <v>9</v>
      </c>
      <c r="J12" s="29">
        <v>9</v>
      </c>
      <c r="K12" s="29">
        <v>9</v>
      </c>
      <c r="L12" s="29">
        <v>9</v>
      </c>
      <c r="M12" s="29">
        <v>9</v>
      </c>
      <c r="N12" s="29">
        <v>9</v>
      </c>
      <c r="O12" s="29">
        <v>9</v>
      </c>
      <c r="P12" s="29">
        <f t="shared" ref="P12:P60" si="1">SUM(D12:O12)</f>
        <v>92</v>
      </c>
      <c r="Q12" s="364">
        <f t="shared" si="0"/>
        <v>717</v>
      </c>
      <c r="R12" s="356"/>
    </row>
    <row r="13" spans="1:18" x14ac:dyDescent="0.2">
      <c r="A13" s="354">
        <v>3</v>
      </c>
      <c r="B13" s="568" t="s">
        <v>365</v>
      </c>
      <c r="C13" s="569">
        <v>1</v>
      </c>
      <c r="D13" s="570">
        <v>1</v>
      </c>
      <c r="E13" s="4">
        <v>9</v>
      </c>
      <c r="F13" s="29">
        <v>9</v>
      </c>
      <c r="G13" s="29">
        <v>9</v>
      </c>
      <c r="H13" s="29">
        <v>1</v>
      </c>
      <c r="I13" s="29">
        <v>9</v>
      </c>
      <c r="J13" s="29">
        <v>9</v>
      </c>
      <c r="K13" s="29">
        <v>9</v>
      </c>
      <c r="L13" s="29">
        <v>9</v>
      </c>
      <c r="M13" s="29">
        <v>9</v>
      </c>
      <c r="N13" s="29">
        <v>9</v>
      </c>
      <c r="O13" s="29">
        <v>9</v>
      </c>
      <c r="P13" s="29">
        <f t="shared" si="1"/>
        <v>92</v>
      </c>
      <c r="Q13" s="364">
        <f t="shared" si="0"/>
        <v>717</v>
      </c>
      <c r="R13" s="356"/>
    </row>
    <row r="14" spans="1:18" x14ac:dyDescent="0.2">
      <c r="A14" s="354">
        <v>4</v>
      </c>
      <c r="B14" s="568" t="s">
        <v>348</v>
      </c>
      <c r="C14" s="569">
        <v>3</v>
      </c>
      <c r="D14" s="570">
        <v>5</v>
      </c>
      <c r="E14" s="4">
        <v>5</v>
      </c>
      <c r="F14" s="29">
        <v>9</v>
      </c>
      <c r="G14" s="29">
        <v>9</v>
      </c>
      <c r="H14" s="29">
        <v>1</v>
      </c>
      <c r="I14" s="29">
        <v>9</v>
      </c>
      <c r="J14" s="29">
        <v>9</v>
      </c>
      <c r="K14" s="29">
        <v>9</v>
      </c>
      <c r="L14" s="29">
        <v>9</v>
      </c>
      <c r="M14" s="29">
        <v>9</v>
      </c>
      <c r="N14" s="29">
        <v>9</v>
      </c>
      <c r="O14" s="29">
        <v>9</v>
      </c>
      <c r="P14" s="29">
        <f t="shared" si="1"/>
        <v>92</v>
      </c>
      <c r="Q14" s="364">
        <f t="shared" si="0"/>
        <v>697</v>
      </c>
      <c r="R14" s="356"/>
    </row>
    <row r="15" spans="1:18" x14ac:dyDescent="0.2">
      <c r="A15" s="354">
        <v>5</v>
      </c>
      <c r="B15" s="568" t="s">
        <v>353</v>
      </c>
      <c r="C15" s="569">
        <v>3</v>
      </c>
      <c r="D15" s="570">
        <v>5</v>
      </c>
      <c r="E15" s="4">
        <v>1</v>
      </c>
      <c r="F15" s="29">
        <v>9</v>
      </c>
      <c r="G15" s="29">
        <v>9</v>
      </c>
      <c r="H15" s="29">
        <v>9</v>
      </c>
      <c r="I15" s="29">
        <v>9</v>
      </c>
      <c r="J15" s="29">
        <v>9</v>
      </c>
      <c r="K15" s="29">
        <v>9</v>
      </c>
      <c r="L15" s="29">
        <v>9</v>
      </c>
      <c r="M15" s="29">
        <v>9</v>
      </c>
      <c r="N15" s="29">
        <v>9</v>
      </c>
      <c r="O15" s="29">
        <v>9</v>
      </c>
      <c r="P15" s="29">
        <f t="shared" si="1"/>
        <v>96</v>
      </c>
      <c r="Q15" s="364">
        <f t="shared" si="0"/>
        <v>677</v>
      </c>
      <c r="R15" s="356"/>
    </row>
    <row r="16" spans="1:18" x14ac:dyDescent="0.2">
      <c r="A16" s="354">
        <v>6</v>
      </c>
      <c r="B16" s="571" t="s">
        <v>358</v>
      </c>
      <c r="C16" s="569">
        <v>1</v>
      </c>
      <c r="D16" s="570">
        <v>5</v>
      </c>
      <c r="E16" s="4">
        <v>1</v>
      </c>
      <c r="F16" s="29">
        <v>9</v>
      </c>
      <c r="G16" s="29">
        <v>5</v>
      </c>
      <c r="H16" s="29">
        <v>9</v>
      </c>
      <c r="I16" s="29">
        <v>5</v>
      </c>
      <c r="J16" s="29">
        <v>5</v>
      </c>
      <c r="K16" s="29">
        <v>5</v>
      </c>
      <c r="L16" s="29">
        <v>5</v>
      </c>
      <c r="M16" s="29">
        <v>5</v>
      </c>
      <c r="N16" s="29">
        <v>5</v>
      </c>
      <c r="O16" s="29">
        <v>5</v>
      </c>
      <c r="P16" s="29">
        <f t="shared" si="1"/>
        <v>64</v>
      </c>
      <c r="Q16" s="364">
        <f t="shared" si="0"/>
        <v>445</v>
      </c>
      <c r="R16" s="356"/>
    </row>
    <row r="17" spans="1:18" x14ac:dyDescent="0.2">
      <c r="A17" s="354">
        <v>7</v>
      </c>
      <c r="B17" s="568" t="s">
        <v>360</v>
      </c>
      <c r="C17" s="569">
        <v>1</v>
      </c>
      <c r="D17" s="570">
        <v>5</v>
      </c>
      <c r="E17" s="4">
        <v>1</v>
      </c>
      <c r="F17" s="29">
        <v>9</v>
      </c>
      <c r="G17" s="29">
        <v>5</v>
      </c>
      <c r="H17" s="29">
        <v>9</v>
      </c>
      <c r="I17" s="29">
        <v>5</v>
      </c>
      <c r="J17" s="29">
        <v>5</v>
      </c>
      <c r="K17" s="29">
        <v>5</v>
      </c>
      <c r="L17" s="29">
        <v>5</v>
      </c>
      <c r="M17" s="29">
        <v>5</v>
      </c>
      <c r="N17" s="29">
        <v>5</v>
      </c>
      <c r="O17" s="29">
        <v>5</v>
      </c>
      <c r="P17" s="29">
        <f t="shared" si="1"/>
        <v>64</v>
      </c>
      <c r="Q17" s="364">
        <f t="shared" ref="Q17:Q60" si="2">SUMPRODUCT(D17:P17, D$7:P$7)</f>
        <v>445</v>
      </c>
      <c r="R17" s="356"/>
    </row>
    <row r="18" spans="1:18" x14ac:dyDescent="0.2">
      <c r="A18" s="354">
        <v>8</v>
      </c>
      <c r="B18" s="568" t="s">
        <v>366</v>
      </c>
      <c r="C18" s="569">
        <v>0</v>
      </c>
      <c r="D18" s="570">
        <v>5</v>
      </c>
      <c r="E18" s="4">
        <v>1</v>
      </c>
      <c r="F18" s="29">
        <v>9</v>
      </c>
      <c r="G18" s="29">
        <v>1</v>
      </c>
      <c r="H18" s="29">
        <v>9</v>
      </c>
      <c r="I18" s="29">
        <v>1</v>
      </c>
      <c r="J18" s="29">
        <v>1</v>
      </c>
      <c r="K18" s="29">
        <v>1</v>
      </c>
      <c r="L18" s="29">
        <v>1</v>
      </c>
      <c r="M18" s="29">
        <v>1</v>
      </c>
      <c r="N18" s="29">
        <v>1</v>
      </c>
      <c r="O18" s="29">
        <v>1</v>
      </c>
      <c r="P18" s="29">
        <f t="shared" si="1"/>
        <v>32</v>
      </c>
      <c r="Q18" s="364">
        <f t="shared" si="2"/>
        <v>213</v>
      </c>
      <c r="R18" s="356"/>
    </row>
    <row r="19" spans="1:18" x14ac:dyDescent="0.2">
      <c r="A19" s="354">
        <v>9</v>
      </c>
      <c r="B19" s="568" t="s">
        <v>357</v>
      </c>
      <c r="C19" s="569">
        <v>4</v>
      </c>
      <c r="D19" s="570">
        <v>5</v>
      </c>
      <c r="E19" s="4">
        <v>1</v>
      </c>
      <c r="F19" s="29">
        <v>9</v>
      </c>
      <c r="G19" s="29">
        <v>1</v>
      </c>
      <c r="H19" s="29">
        <v>9</v>
      </c>
      <c r="I19" s="29">
        <v>1</v>
      </c>
      <c r="J19" s="29">
        <v>1</v>
      </c>
      <c r="K19" s="29">
        <v>1</v>
      </c>
      <c r="L19" s="29">
        <v>1</v>
      </c>
      <c r="M19" s="29">
        <v>1</v>
      </c>
      <c r="N19" s="29">
        <v>1</v>
      </c>
      <c r="O19" s="29">
        <v>1</v>
      </c>
      <c r="P19" s="29">
        <f t="shared" si="1"/>
        <v>32</v>
      </c>
      <c r="Q19" s="364">
        <f t="shared" si="2"/>
        <v>213</v>
      </c>
      <c r="R19" s="356"/>
    </row>
    <row r="20" spans="1:18" x14ac:dyDescent="0.2">
      <c r="A20" s="354">
        <v>10</v>
      </c>
      <c r="B20" s="568" t="s">
        <v>355</v>
      </c>
      <c r="C20" s="569">
        <v>4</v>
      </c>
      <c r="D20" s="570">
        <v>5</v>
      </c>
      <c r="E20" s="4">
        <v>1</v>
      </c>
      <c r="F20" s="29">
        <v>1</v>
      </c>
      <c r="G20" s="29">
        <v>9</v>
      </c>
      <c r="H20" s="29">
        <v>9</v>
      </c>
      <c r="I20" s="29">
        <v>9</v>
      </c>
      <c r="J20" s="29">
        <v>9</v>
      </c>
      <c r="K20" s="29">
        <v>9</v>
      </c>
      <c r="L20" s="29">
        <v>9</v>
      </c>
      <c r="M20" s="29">
        <v>9</v>
      </c>
      <c r="N20" s="29">
        <v>9</v>
      </c>
      <c r="O20" s="29">
        <v>9</v>
      </c>
      <c r="P20" s="29">
        <f t="shared" si="1"/>
        <v>88</v>
      </c>
      <c r="Q20" s="364">
        <f t="shared" si="2"/>
        <v>637</v>
      </c>
      <c r="R20" s="356"/>
    </row>
    <row r="21" spans="1:18" x14ac:dyDescent="0.2">
      <c r="A21" s="354">
        <f>+A20+1</f>
        <v>11</v>
      </c>
      <c r="B21" s="568" t="s">
        <v>361</v>
      </c>
      <c r="C21" s="569">
        <v>1</v>
      </c>
      <c r="D21" s="570">
        <v>1</v>
      </c>
      <c r="E21" s="4">
        <v>1</v>
      </c>
      <c r="F21" s="29">
        <v>1</v>
      </c>
      <c r="G21" s="29">
        <v>9</v>
      </c>
      <c r="H21" s="29">
        <v>9</v>
      </c>
      <c r="I21" s="29">
        <v>9</v>
      </c>
      <c r="J21" s="29">
        <v>9</v>
      </c>
      <c r="K21" s="29">
        <v>9</v>
      </c>
      <c r="L21" s="29">
        <v>9</v>
      </c>
      <c r="M21" s="29">
        <v>9</v>
      </c>
      <c r="N21" s="29">
        <v>9</v>
      </c>
      <c r="O21" s="29">
        <v>9</v>
      </c>
      <c r="P21" s="29">
        <f t="shared" si="1"/>
        <v>84</v>
      </c>
      <c r="Q21" s="364">
        <f t="shared" si="2"/>
        <v>597</v>
      </c>
      <c r="R21" s="356"/>
    </row>
    <row r="22" spans="1:18" x14ac:dyDescent="0.2">
      <c r="A22" s="354">
        <f t="shared" ref="A22:A60" si="3">+A21+1</f>
        <v>12</v>
      </c>
      <c r="B22" s="568" t="s">
        <v>350</v>
      </c>
      <c r="C22" s="569">
        <v>1</v>
      </c>
      <c r="D22" s="570">
        <v>9</v>
      </c>
      <c r="E22" s="4">
        <v>1</v>
      </c>
      <c r="F22" s="29">
        <v>5</v>
      </c>
      <c r="G22" s="29">
        <v>1</v>
      </c>
      <c r="H22" s="29">
        <v>5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f t="shared" si="1"/>
        <v>28</v>
      </c>
      <c r="Q22" s="364">
        <f t="shared" si="2"/>
        <v>213</v>
      </c>
      <c r="R22" s="356"/>
    </row>
    <row r="23" spans="1:18" x14ac:dyDescent="0.2">
      <c r="A23" s="354">
        <f t="shared" si="3"/>
        <v>13</v>
      </c>
      <c r="B23" s="568" t="s">
        <v>367</v>
      </c>
      <c r="C23" s="569">
        <v>1</v>
      </c>
      <c r="D23" s="570">
        <v>9</v>
      </c>
      <c r="E23" s="4">
        <v>1</v>
      </c>
      <c r="F23" s="29">
        <v>5</v>
      </c>
      <c r="G23" s="29">
        <v>1</v>
      </c>
      <c r="H23" s="29">
        <v>5</v>
      </c>
      <c r="I23" s="29">
        <v>1</v>
      </c>
      <c r="J23" s="29">
        <v>1</v>
      </c>
      <c r="K23" s="29">
        <v>1</v>
      </c>
      <c r="L23" s="29">
        <v>1</v>
      </c>
      <c r="M23" s="29">
        <v>1</v>
      </c>
      <c r="N23" s="29">
        <v>1</v>
      </c>
      <c r="O23" s="29">
        <v>1</v>
      </c>
      <c r="P23" s="29">
        <f t="shared" si="1"/>
        <v>28</v>
      </c>
      <c r="Q23" s="364">
        <f t="shared" si="2"/>
        <v>213</v>
      </c>
      <c r="R23" s="356"/>
    </row>
    <row r="24" spans="1:18" x14ac:dyDescent="0.2">
      <c r="A24" s="354">
        <f t="shared" si="3"/>
        <v>14</v>
      </c>
      <c r="B24" s="356"/>
      <c r="C24" s="358"/>
      <c r="D24" s="363"/>
      <c r="E24" s="17"/>
      <c r="F24" s="17"/>
      <c r="G24" s="17"/>
      <c r="H24" s="17"/>
      <c r="I24" s="17"/>
      <c r="J24" s="17"/>
      <c r="K24" s="29"/>
      <c r="L24" s="29"/>
      <c r="M24" s="29"/>
      <c r="N24" s="29"/>
      <c r="O24" s="29"/>
      <c r="P24" s="29">
        <f t="shared" si="1"/>
        <v>0</v>
      </c>
      <c r="Q24" s="364">
        <f t="shared" si="2"/>
        <v>0</v>
      </c>
      <c r="R24" s="356"/>
    </row>
    <row r="25" spans="1:18" x14ac:dyDescent="0.2">
      <c r="A25" s="354">
        <f t="shared" si="3"/>
        <v>15</v>
      </c>
      <c r="B25" s="356"/>
      <c r="C25" s="358"/>
      <c r="D25" s="363"/>
      <c r="E25" s="17"/>
      <c r="F25" s="17"/>
      <c r="G25" s="17"/>
      <c r="H25" s="17"/>
      <c r="I25" s="17"/>
      <c r="J25" s="17"/>
      <c r="K25" s="29"/>
      <c r="L25" s="29"/>
      <c r="M25" s="29"/>
      <c r="N25" s="29"/>
      <c r="O25" s="29"/>
      <c r="P25" s="29">
        <f t="shared" si="1"/>
        <v>0</v>
      </c>
      <c r="Q25" s="364">
        <f t="shared" si="2"/>
        <v>0</v>
      </c>
      <c r="R25" s="356"/>
    </row>
    <row r="26" spans="1:18" x14ac:dyDescent="0.2">
      <c r="A26" s="354">
        <f t="shared" si="3"/>
        <v>16</v>
      </c>
      <c r="B26" s="356"/>
      <c r="C26" s="358"/>
      <c r="D26" s="363"/>
      <c r="E26" s="17"/>
      <c r="F26" s="17"/>
      <c r="G26" s="17"/>
      <c r="H26" s="17"/>
      <c r="I26" s="17"/>
      <c r="J26" s="17"/>
      <c r="K26" s="29"/>
      <c r="L26" s="29"/>
      <c r="M26" s="29"/>
      <c r="N26" s="29"/>
      <c r="O26" s="29"/>
      <c r="P26" s="29">
        <f t="shared" si="1"/>
        <v>0</v>
      </c>
      <c r="Q26" s="364">
        <f t="shared" si="2"/>
        <v>0</v>
      </c>
      <c r="R26" s="356"/>
    </row>
    <row r="27" spans="1:18" x14ac:dyDescent="0.2">
      <c r="A27" s="354">
        <f t="shared" si="3"/>
        <v>17</v>
      </c>
      <c r="B27" s="356"/>
      <c r="C27" s="358"/>
      <c r="D27" s="363"/>
      <c r="E27" s="17"/>
      <c r="F27" s="17"/>
      <c r="G27" s="17"/>
      <c r="H27" s="17"/>
      <c r="I27" s="17"/>
      <c r="J27" s="17"/>
      <c r="K27" s="29"/>
      <c r="L27" s="29"/>
      <c r="M27" s="29"/>
      <c r="N27" s="29"/>
      <c r="O27" s="29"/>
      <c r="P27" s="29">
        <f t="shared" si="1"/>
        <v>0</v>
      </c>
      <c r="Q27" s="364">
        <f t="shared" si="2"/>
        <v>0</v>
      </c>
      <c r="R27" s="356"/>
    </row>
    <row r="28" spans="1:18" x14ac:dyDescent="0.2">
      <c r="A28" s="354">
        <f t="shared" si="3"/>
        <v>18</v>
      </c>
      <c r="B28" s="356"/>
      <c r="C28" s="358"/>
      <c r="D28" s="363"/>
      <c r="E28" s="17"/>
      <c r="F28" s="17"/>
      <c r="G28" s="17"/>
      <c r="H28" s="17"/>
      <c r="I28" s="17"/>
      <c r="J28" s="17"/>
      <c r="K28" s="29"/>
      <c r="L28" s="29"/>
      <c r="M28" s="29"/>
      <c r="N28" s="29"/>
      <c r="O28" s="29"/>
      <c r="P28" s="29">
        <f t="shared" si="1"/>
        <v>0</v>
      </c>
      <c r="Q28" s="364">
        <f t="shared" si="2"/>
        <v>0</v>
      </c>
      <c r="R28" s="356"/>
    </row>
    <row r="29" spans="1:18" x14ac:dyDescent="0.2">
      <c r="A29" s="354">
        <f t="shared" si="3"/>
        <v>19</v>
      </c>
      <c r="B29" s="356"/>
      <c r="C29" s="358"/>
      <c r="D29" s="363"/>
      <c r="E29" s="17"/>
      <c r="F29" s="17"/>
      <c r="G29" s="17"/>
      <c r="H29" s="17"/>
      <c r="I29" s="17"/>
      <c r="J29" s="17"/>
      <c r="K29" s="29"/>
      <c r="L29" s="29"/>
      <c r="M29" s="29"/>
      <c r="N29" s="29"/>
      <c r="O29" s="29"/>
      <c r="P29" s="29">
        <f t="shared" si="1"/>
        <v>0</v>
      </c>
      <c r="Q29" s="364">
        <f t="shared" si="2"/>
        <v>0</v>
      </c>
      <c r="R29" s="356"/>
    </row>
    <row r="30" spans="1:18" x14ac:dyDescent="0.2">
      <c r="A30" s="354">
        <f t="shared" si="3"/>
        <v>20</v>
      </c>
      <c r="B30" s="356"/>
      <c r="C30" s="358"/>
      <c r="D30" s="363"/>
      <c r="E30" s="17"/>
      <c r="F30" s="17"/>
      <c r="G30" s="17"/>
      <c r="H30" s="17"/>
      <c r="I30" s="17"/>
      <c r="J30" s="17"/>
      <c r="K30" s="29"/>
      <c r="L30" s="29"/>
      <c r="M30" s="29"/>
      <c r="N30" s="29"/>
      <c r="O30" s="29"/>
      <c r="P30" s="29">
        <f t="shared" si="1"/>
        <v>0</v>
      </c>
      <c r="Q30" s="364">
        <f t="shared" si="2"/>
        <v>0</v>
      </c>
      <c r="R30" s="356"/>
    </row>
    <row r="31" spans="1:18" x14ac:dyDescent="0.2">
      <c r="A31" s="354">
        <f t="shared" si="3"/>
        <v>21</v>
      </c>
      <c r="B31" s="356"/>
      <c r="C31" s="358"/>
      <c r="D31" s="363"/>
      <c r="E31" s="17"/>
      <c r="F31" s="17"/>
      <c r="G31" s="17"/>
      <c r="H31" s="17"/>
      <c r="I31" s="17"/>
      <c r="J31" s="17"/>
      <c r="K31" s="29"/>
      <c r="L31" s="29"/>
      <c r="M31" s="29"/>
      <c r="N31" s="29"/>
      <c r="O31" s="29"/>
      <c r="P31" s="29">
        <f t="shared" si="1"/>
        <v>0</v>
      </c>
      <c r="Q31" s="364">
        <f t="shared" si="2"/>
        <v>0</v>
      </c>
      <c r="R31" s="356"/>
    </row>
    <row r="32" spans="1:18" x14ac:dyDescent="0.2">
      <c r="A32" s="354">
        <f t="shared" si="3"/>
        <v>22</v>
      </c>
      <c r="B32" s="356"/>
      <c r="C32" s="358"/>
      <c r="D32" s="363"/>
      <c r="E32" s="17"/>
      <c r="F32" s="17"/>
      <c r="G32" s="17"/>
      <c r="H32" s="17"/>
      <c r="I32" s="17"/>
      <c r="J32" s="17"/>
      <c r="K32" s="29"/>
      <c r="L32" s="29"/>
      <c r="M32" s="29"/>
      <c r="N32" s="29"/>
      <c r="O32" s="29"/>
      <c r="P32" s="29">
        <f t="shared" si="1"/>
        <v>0</v>
      </c>
      <c r="Q32" s="364">
        <f t="shared" si="2"/>
        <v>0</v>
      </c>
      <c r="R32" s="356"/>
    </row>
    <row r="33" spans="1:18" x14ac:dyDescent="0.2">
      <c r="A33" s="354">
        <f t="shared" si="3"/>
        <v>23</v>
      </c>
      <c r="B33" s="356"/>
      <c r="C33" s="358"/>
      <c r="D33" s="363"/>
      <c r="E33" s="17"/>
      <c r="F33" s="17"/>
      <c r="G33" s="17"/>
      <c r="H33" s="17"/>
      <c r="I33" s="17"/>
      <c r="J33" s="17"/>
      <c r="K33" s="29"/>
      <c r="L33" s="29"/>
      <c r="M33" s="29"/>
      <c r="N33" s="29"/>
      <c r="O33" s="29"/>
      <c r="P33" s="29">
        <f t="shared" si="1"/>
        <v>0</v>
      </c>
      <c r="Q33" s="364">
        <f t="shared" si="2"/>
        <v>0</v>
      </c>
      <c r="R33" s="356"/>
    </row>
    <row r="34" spans="1:18" x14ac:dyDescent="0.2">
      <c r="A34" s="354">
        <f t="shared" si="3"/>
        <v>24</v>
      </c>
      <c r="B34" s="356"/>
      <c r="C34" s="358"/>
      <c r="D34" s="363"/>
      <c r="E34" s="17"/>
      <c r="F34" s="17"/>
      <c r="G34" s="17"/>
      <c r="H34" s="17"/>
      <c r="I34" s="17"/>
      <c r="J34" s="17"/>
      <c r="K34" s="29"/>
      <c r="L34" s="29"/>
      <c r="M34" s="29"/>
      <c r="N34" s="29"/>
      <c r="O34" s="29"/>
      <c r="P34" s="29">
        <f t="shared" si="1"/>
        <v>0</v>
      </c>
      <c r="Q34" s="364">
        <f t="shared" si="2"/>
        <v>0</v>
      </c>
      <c r="R34" s="356"/>
    </row>
    <row r="35" spans="1:18" x14ac:dyDescent="0.2">
      <c r="A35" s="354">
        <f t="shared" si="3"/>
        <v>25</v>
      </c>
      <c r="B35" s="356"/>
      <c r="C35" s="358"/>
      <c r="D35" s="363"/>
      <c r="E35" s="17"/>
      <c r="F35" s="17"/>
      <c r="G35" s="17"/>
      <c r="H35" s="17"/>
      <c r="I35" s="17"/>
      <c r="J35" s="17"/>
      <c r="K35" s="29"/>
      <c r="L35" s="29"/>
      <c r="M35" s="29"/>
      <c r="N35" s="29"/>
      <c r="O35" s="29"/>
      <c r="P35" s="29">
        <f t="shared" si="1"/>
        <v>0</v>
      </c>
      <c r="Q35" s="364">
        <f t="shared" si="2"/>
        <v>0</v>
      </c>
      <c r="R35" s="356"/>
    </row>
    <row r="36" spans="1:18" x14ac:dyDescent="0.2">
      <c r="A36" s="354">
        <f t="shared" si="3"/>
        <v>26</v>
      </c>
      <c r="B36" s="356"/>
      <c r="C36" s="358"/>
      <c r="D36" s="363"/>
      <c r="E36" s="17"/>
      <c r="F36" s="17"/>
      <c r="G36" s="17"/>
      <c r="H36" s="17"/>
      <c r="I36" s="17"/>
      <c r="J36" s="17"/>
      <c r="K36" s="29"/>
      <c r="L36" s="29"/>
      <c r="M36" s="29"/>
      <c r="N36" s="29"/>
      <c r="O36" s="29"/>
      <c r="P36" s="29">
        <f t="shared" si="1"/>
        <v>0</v>
      </c>
      <c r="Q36" s="364">
        <f t="shared" si="2"/>
        <v>0</v>
      </c>
      <c r="R36" s="356"/>
    </row>
    <row r="37" spans="1:18" x14ac:dyDescent="0.2">
      <c r="A37" s="354">
        <f t="shared" si="3"/>
        <v>27</v>
      </c>
      <c r="B37" s="356"/>
      <c r="C37" s="358"/>
      <c r="D37" s="363"/>
      <c r="E37" s="17"/>
      <c r="F37" s="17"/>
      <c r="G37" s="17"/>
      <c r="H37" s="17"/>
      <c r="I37" s="17"/>
      <c r="J37" s="17"/>
      <c r="K37" s="29"/>
      <c r="L37" s="29"/>
      <c r="M37" s="29"/>
      <c r="N37" s="29"/>
      <c r="O37" s="29"/>
      <c r="P37" s="29">
        <f t="shared" si="1"/>
        <v>0</v>
      </c>
      <c r="Q37" s="364">
        <f t="shared" si="2"/>
        <v>0</v>
      </c>
      <c r="R37" s="356"/>
    </row>
    <row r="38" spans="1:18" x14ac:dyDescent="0.2">
      <c r="A38" s="354">
        <f t="shared" si="3"/>
        <v>28</v>
      </c>
      <c r="B38" s="356"/>
      <c r="C38" s="358"/>
      <c r="D38" s="363"/>
      <c r="E38" s="17"/>
      <c r="F38" s="17"/>
      <c r="G38" s="17"/>
      <c r="H38" s="17"/>
      <c r="I38" s="17"/>
      <c r="J38" s="17"/>
      <c r="K38" s="29"/>
      <c r="L38" s="29"/>
      <c r="M38" s="29"/>
      <c r="N38" s="29"/>
      <c r="O38" s="29"/>
      <c r="P38" s="29">
        <f t="shared" si="1"/>
        <v>0</v>
      </c>
      <c r="Q38" s="364">
        <f t="shared" si="2"/>
        <v>0</v>
      </c>
      <c r="R38" s="356"/>
    </row>
    <row r="39" spans="1:18" x14ac:dyDescent="0.2">
      <c r="A39" s="354">
        <f t="shared" si="3"/>
        <v>29</v>
      </c>
      <c r="B39" s="356"/>
      <c r="C39" s="358"/>
      <c r="D39" s="363"/>
      <c r="E39" s="17"/>
      <c r="F39" s="17"/>
      <c r="G39" s="17"/>
      <c r="H39" s="17"/>
      <c r="I39" s="17"/>
      <c r="J39" s="17"/>
      <c r="K39" s="29"/>
      <c r="L39" s="29"/>
      <c r="M39" s="29"/>
      <c r="N39" s="29"/>
      <c r="O39" s="29"/>
      <c r="P39" s="29">
        <f t="shared" si="1"/>
        <v>0</v>
      </c>
      <c r="Q39" s="364">
        <f t="shared" si="2"/>
        <v>0</v>
      </c>
      <c r="R39" s="356"/>
    </row>
    <row r="40" spans="1:18" x14ac:dyDescent="0.2">
      <c r="A40" s="354">
        <f t="shared" si="3"/>
        <v>30</v>
      </c>
      <c r="B40" s="356"/>
      <c r="C40" s="358"/>
      <c r="D40" s="363"/>
      <c r="E40" s="17"/>
      <c r="F40" s="17"/>
      <c r="G40" s="17"/>
      <c r="H40" s="17"/>
      <c r="I40" s="17"/>
      <c r="J40" s="17"/>
      <c r="K40" s="29"/>
      <c r="L40" s="29"/>
      <c r="M40" s="29"/>
      <c r="N40" s="29"/>
      <c r="O40" s="29"/>
      <c r="P40" s="29">
        <f t="shared" si="1"/>
        <v>0</v>
      </c>
      <c r="Q40" s="364">
        <f t="shared" si="2"/>
        <v>0</v>
      </c>
      <c r="R40" s="356"/>
    </row>
    <row r="41" spans="1:18" x14ac:dyDescent="0.2">
      <c r="A41" s="354">
        <f t="shared" si="3"/>
        <v>31</v>
      </c>
      <c r="B41" s="356"/>
      <c r="C41" s="358"/>
      <c r="D41" s="363"/>
      <c r="E41" s="17"/>
      <c r="F41" s="17"/>
      <c r="G41" s="17"/>
      <c r="H41" s="17"/>
      <c r="I41" s="17"/>
      <c r="J41" s="17"/>
      <c r="K41" s="29"/>
      <c r="L41" s="29"/>
      <c r="M41" s="29"/>
      <c r="N41" s="29"/>
      <c r="O41" s="29"/>
      <c r="P41" s="29">
        <f t="shared" si="1"/>
        <v>0</v>
      </c>
      <c r="Q41" s="364">
        <f t="shared" si="2"/>
        <v>0</v>
      </c>
      <c r="R41" s="356"/>
    </row>
    <row r="42" spans="1:18" x14ac:dyDescent="0.2">
      <c r="A42" s="354">
        <f t="shared" si="3"/>
        <v>32</v>
      </c>
      <c r="B42" s="356"/>
      <c r="C42" s="358"/>
      <c r="D42" s="363"/>
      <c r="E42" s="17"/>
      <c r="F42" s="17"/>
      <c r="G42" s="17"/>
      <c r="H42" s="17"/>
      <c r="I42" s="17"/>
      <c r="J42" s="17"/>
      <c r="K42" s="29"/>
      <c r="L42" s="29"/>
      <c r="M42" s="29"/>
      <c r="N42" s="29"/>
      <c r="O42" s="29"/>
      <c r="P42" s="29">
        <f t="shared" si="1"/>
        <v>0</v>
      </c>
      <c r="Q42" s="364">
        <f t="shared" si="2"/>
        <v>0</v>
      </c>
      <c r="R42" s="356"/>
    </row>
    <row r="43" spans="1:18" x14ac:dyDescent="0.2">
      <c r="A43" s="354">
        <f t="shared" si="3"/>
        <v>33</v>
      </c>
      <c r="B43" s="356"/>
      <c r="C43" s="358"/>
      <c r="D43" s="363"/>
      <c r="E43" s="17"/>
      <c r="F43" s="17"/>
      <c r="G43" s="17"/>
      <c r="H43" s="17"/>
      <c r="I43" s="17"/>
      <c r="J43" s="17"/>
      <c r="K43" s="29"/>
      <c r="L43" s="29"/>
      <c r="M43" s="29"/>
      <c r="N43" s="29"/>
      <c r="O43" s="29"/>
      <c r="P43" s="29">
        <f t="shared" si="1"/>
        <v>0</v>
      </c>
      <c r="Q43" s="364">
        <f t="shared" si="2"/>
        <v>0</v>
      </c>
      <c r="R43" s="356"/>
    </row>
    <row r="44" spans="1:18" x14ac:dyDescent="0.2">
      <c r="A44" s="354">
        <f t="shared" si="3"/>
        <v>34</v>
      </c>
      <c r="B44" s="356"/>
      <c r="C44" s="358"/>
      <c r="D44" s="363"/>
      <c r="E44" s="17"/>
      <c r="F44" s="17"/>
      <c r="G44" s="17"/>
      <c r="H44" s="17"/>
      <c r="I44" s="17"/>
      <c r="J44" s="17"/>
      <c r="K44" s="29"/>
      <c r="L44" s="29"/>
      <c r="M44" s="29"/>
      <c r="N44" s="29"/>
      <c r="O44" s="29"/>
      <c r="P44" s="29">
        <f t="shared" si="1"/>
        <v>0</v>
      </c>
      <c r="Q44" s="364">
        <f t="shared" si="2"/>
        <v>0</v>
      </c>
      <c r="R44" s="356"/>
    </row>
    <row r="45" spans="1:18" x14ac:dyDescent="0.2">
      <c r="A45" s="354">
        <f t="shared" si="3"/>
        <v>35</v>
      </c>
      <c r="B45" s="356"/>
      <c r="C45" s="358"/>
      <c r="D45" s="363"/>
      <c r="E45" s="17"/>
      <c r="F45" s="17"/>
      <c r="G45" s="17"/>
      <c r="H45" s="17"/>
      <c r="I45" s="17"/>
      <c r="J45" s="17"/>
      <c r="K45" s="29"/>
      <c r="L45" s="29"/>
      <c r="M45" s="29"/>
      <c r="N45" s="29"/>
      <c r="O45" s="29"/>
      <c r="P45" s="29">
        <f t="shared" si="1"/>
        <v>0</v>
      </c>
      <c r="Q45" s="364">
        <f t="shared" si="2"/>
        <v>0</v>
      </c>
      <c r="R45" s="356"/>
    </row>
    <row r="46" spans="1:18" x14ac:dyDescent="0.2">
      <c r="A46" s="354">
        <f t="shared" si="3"/>
        <v>36</v>
      </c>
      <c r="B46" s="356"/>
      <c r="C46" s="358"/>
      <c r="D46" s="363"/>
      <c r="E46" s="17"/>
      <c r="F46" s="17"/>
      <c r="G46" s="17"/>
      <c r="H46" s="17"/>
      <c r="I46" s="17"/>
      <c r="J46" s="17"/>
      <c r="K46" s="29"/>
      <c r="L46" s="29"/>
      <c r="M46" s="29"/>
      <c r="N46" s="29"/>
      <c r="O46" s="29"/>
      <c r="P46" s="29">
        <f t="shared" si="1"/>
        <v>0</v>
      </c>
      <c r="Q46" s="364">
        <f t="shared" si="2"/>
        <v>0</v>
      </c>
      <c r="R46" s="356"/>
    </row>
    <row r="47" spans="1:18" x14ac:dyDescent="0.2">
      <c r="A47" s="354">
        <f t="shared" si="3"/>
        <v>37</v>
      </c>
      <c r="B47" s="356"/>
      <c r="C47" s="358"/>
      <c r="D47" s="363"/>
      <c r="E47" s="17"/>
      <c r="F47" s="17"/>
      <c r="G47" s="17"/>
      <c r="H47" s="17"/>
      <c r="I47" s="17"/>
      <c r="J47" s="17"/>
      <c r="K47" s="29"/>
      <c r="L47" s="29"/>
      <c r="M47" s="29"/>
      <c r="N47" s="29"/>
      <c r="O47" s="29"/>
      <c r="P47" s="29">
        <f t="shared" si="1"/>
        <v>0</v>
      </c>
      <c r="Q47" s="364">
        <f t="shared" si="2"/>
        <v>0</v>
      </c>
      <c r="R47" s="356"/>
    </row>
    <row r="48" spans="1:18" x14ac:dyDescent="0.2">
      <c r="A48" s="354">
        <f t="shared" si="3"/>
        <v>38</v>
      </c>
      <c r="B48" s="356"/>
      <c r="C48" s="358"/>
      <c r="D48" s="363"/>
      <c r="E48" s="17"/>
      <c r="F48" s="17"/>
      <c r="G48" s="17"/>
      <c r="H48" s="17"/>
      <c r="I48" s="17"/>
      <c r="J48" s="17"/>
      <c r="K48" s="29"/>
      <c r="L48" s="29"/>
      <c r="M48" s="29"/>
      <c r="N48" s="29"/>
      <c r="O48" s="29"/>
      <c r="P48" s="29">
        <f t="shared" si="1"/>
        <v>0</v>
      </c>
      <c r="Q48" s="364">
        <f t="shared" si="2"/>
        <v>0</v>
      </c>
      <c r="R48" s="356"/>
    </row>
    <row r="49" spans="1:18" x14ac:dyDescent="0.2">
      <c r="A49" s="354">
        <f t="shared" si="3"/>
        <v>39</v>
      </c>
      <c r="B49" s="356"/>
      <c r="C49" s="358"/>
      <c r="D49" s="363"/>
      <c r="E49" s="17"/>
      <c r="F49" s="17"/>
      <c r="G49" s="17"/>
      <c r="H49" s="17"/>
      <c r="I49" s="17"/>
      <c r="J49" s="17"/>
      <c r="K49" s="29"/>
      <c r="L49" s="29"/>
      <c r="M49" s="29"/>
      <c r="N49" s="29"/>
      <c r="O49" s="29"/>
      <c r="P49" s="29">
        <f t="shared" si="1"/>
        <v>0</v>
      </c>
      <c r="Q49" s="364">
        <f t="shared" si="2"/>
        <v>0</v>
      </c>
      <c r="R49" s="356"/>
    </row>
    <row r="50" spans="1:18" x14ac:dyDescent="0.2">
      <c r="A50" s="354">
        <f t="shared" si="3"/>
        <v>40</v>
      </c>
      <c r="B50" s="356"/>
      <c r="C50" s="358"/>
      <c r="D50" s="363"/>
      <c r="E50" s="17"/>
      <c r="F50" s="17"/>
      <c r="G50" s="17"/>
      <c r="H50" s="17"/>
      <c r="I50" s="17"/>
      <c r="J50" s="17"/>
      <c r="K50" s="29"/>
      <c r="L50" s="29"/>
      <c r="M50" s="29"/>
      <c r="N50" s="29"/>
      <c r="O50" s="29"/>
      <c r="P50" s="29">
        <f t="shared" si="1"/>
        <v>0</v>
      </c>
      <c r="Q50" s="364">
        <f t="shared" si="2"/>
        <v>0</v>
      </c>
      <c r="R50" s="356"/>
    </row>
    <row r="51" spans="1:18" x14ac:dyDescent="0.2">
      <c r="A51" s="354">
        <f t="shared" si="3"/>
        <v>41</v>
      </c>
      <c r="B51" s="356"/>
      <c r="C51" s="358"/>
      <c r="D51" s="363"/>
      <c r="E51" s="17"/>
      <c r="F51" s="17"/>
      <c r="G51" s="17"/>
      <c r="H51" s="17"/>
      <c r="I51" s="17"/>
      <c r="J51" s="17"/>
      <c r="K51" s="29"/>
      <c r="L51" s="29"/>
      <c r="M51" s="29"/>
      <c r="N51" s="29"/>
      <c r="O51" s="29"/>
      <c r="P51" s="29">
        <f t="shared" si="1"/>
        <v>0</v>
      </c>
      <c r="Q51" s="364">
        <f t="shared" si="2"/>
        <v>0</v>
      </c>
      <c r="R51" s="356"/>
    </row>
    <row r="52" spans="1:18" x14ac:dyDescent="0.2">
      <c r="A52" s="354">
        <f t="shared" si="3"/>
        <v>42</v>
      </c>
      <c r="B52" s="356"/>
      <c r="C52" s="358"/>
      <c r="D52" s="363"/>
      <c r="E52" s="17"/>
      <c r="F52" s="17"/>
      <c r="G52" s="17"/>
      <c r="H52" s="17"/>
      <c r="I52" s="17"/>
      <c r="J52" s="17"/>
      <c r="K52" s="29"/>
      <c r="L52" s="29"/>
      <c r="M52" s="29"/>
      <c r="N52" s="29"/>
      <c r="O52" s="29"/>
      <c r="P52" s="29">
        <f t="shared" si="1"/>
        <v>0</v>
      </c>
      <c r="Q52" s="364">
        <f t="shared" si="2"/>
        <v>0</v>
      </c>
      <c r="R52" s="356"/>
    </row>
    <row r="53" spans="1:18" x14ac:dyDescent="0.2">
      <c r="A53" s="354">
        <f t="shared" si="3"/>
        <v>43</v>
      </c>
      <c r="B53" s="356"/>
      <c r="C53" s="358"/>
      <c r="D53" s="363"/>
      <c r="E53" s="17"/>
      <c r="F53" s="17"/>
      <c r="G53" s="17"/>
      <c r="H53" s="17"/>
      <c r="I53" s="17"/>
      <c r="J53" s="17"/>
      <c r="K53" s="29"/>
      <c r="L53" s="29"/>
      <c r="M53" s="29"/>
      <c r="N53" s="29"/>
      <c r="O53" s="29"/>
      <c r="P53" s="29">
        <f t="shared" si="1"/>
        <v>0</v>
      </c>
      <c r="Q53" s="364">
        <f t="shared" si="2"/>
        <v>0</v>
      </c>
      <c r="R53" s="356"/>
    </row>
    <row r="54" spans="1:18" x14ac:dyDescent="0.2">
      <c r="A54" s="354">
        <f t="shared" si="3"/>
        <v>44</v>
      </c>
      <c r="B54" s="356"/>
      <c r="C54" s="358"/>
      <c r="D54" s="363"/>
      <c r="E54" s="17"/>
      <c r="F54" s="17"/>
      <c r="G54" s="17"/>
      <c r="H54" s="17"/>
      <c r="I54" s="17"/>
      <c r="J54" s="17"/>
      <c r="K54" s="29"/>
      <c r="L54" s="29"/>
      <c r="M54" s="29"/>
      <c r="N54" s="29"/>
      <c r="O54" s="29"/>
      <c r="P54" s="29">
        <f t="shared" si="1"/>
        <v>0</v>
      </c>
      <c r="Q54" s="364">
        <f t="shared" si="2"/>
        <v>0</v>
      </c>
      <c r="R54" s="356"/>
    </row>
    <row r="55" spans="1:18" x14ac:dyDescent="0.2">
      <c r="A55" s="354">
        <f t="shared" si="3"/>
        <v>45</v>
      </c>
      <c r="B55" s="356"/>
      <c r="C55" s="358"/>
      <c r="D55" s="363"/>
      <c r="E55" s="17"/>
      <c r="F55" s="17"/>
      <c r="G55" s="17"/>
      <c r="H55" s="17"/>
      <c r="I55" s="17"/>
      <c r="J55" s="17"/>
      <c r="K55" s="29"/>
      <c r="L55" s="29"/>
      <c r="M55" s="29"/>
      <c r="N55" s="29"/>
      <c r="O55" s="29"/>
      <c r="P55" s="29">
        <f t="shared" si="1"/>
        <v>0</v>
      </c>
      <c r="Q55" s="364">
        <f t="shared" si="2"/>
        <v>0</v>
      </c>
      <c r="R55" s="356"/>
    </row>
    <row r="56" spans="1:18" x14ac:dyDescent="0.2">
      <c r="A56" s="354">
        <f t="shared" si="3"/>
        <v>46</v>
      </c>
      <c r="B56" s="356"/>
      <c r="C56" s="358"/>
      <c r="D56" s="363"/>
      <c r="E56" s="17"/>
      <c r="F56" s="17"/>
      <c r="G56" s="17"/>
      <c r="H56" s="17"/>
      <c r="I56" s="17"/>
      <c r="J56" s="17"/>
      <c r="K56" s="29"/>
      <c r="L56" s="29"/>
      <c r="M56" s="29"/>
      <c r="N56" s="29"/>
      <c r="O56" s="29"/>
      <c r="P56" s="29">
        <f t="shared" si="1"/>
        <v>0</v>
      </c>
      <c r="Q56" s="364">
        <f t="shared" si="2"/>
        <v>0</v>
      </c>
      <c r="R56" s="356"/>
    </row>
    <row r="57" spans="1:18" x14ac:dyDescent="0.2">
      <c r="A57" s="354">
        <f t="shared" si="3"/>
        <v>47</v>
      </c>
      <c r="B57" s="356"/>
      <c r="C57" s="358"/>
      <c r="D57" s="363"/>
      <c r="E57" s="17"/>
      <c r="F57" s="17"/>
      <c r="G57" s="17"/>
      <c r="H57" s="17"/>
      <c r="I57" s="17"/>
      <c r="J57" s="17"/>
      <c r="K57" s="29"/>
      <c r="L57" s="29"/>
      <c r="M57" s="29"/>
      <c r="N57" s="29"/>
      <c r="O57" s="29"/>
      <c r="P57" s="29">
        <f t="shared" si="1"/>
        <v>0</v>
      </c>
      <c r="Q57" s="364">
        <f t="shared" si="2"/>
        <v>0</v>
      </c>
      <c r="R57" s="356"/>
    </row>
    <row r="58" spans="1:18" x14ac:dyDescent="0.2">
      <c r="A58" s="354">
        <f t="shared" si="3"/>
        <v>48</v>
      </c>
      <c r="B58" s="356"/>
      <c r="C58" s="358"/>
      <c r="D58" s="363"/>
      <c r="E58" s="17"/>
      <c r="F58" s="17"/>
      <c r="G58" s="17"/>
      <c r="H58" s="17"/>
      <c r="I58" s="17"/>
      <c r="J58" s="17"/>
      <c r="K58" s="29"/>
      <c r="L58" s="29"/>
      <c r="M58" s="29"/>
      <c r="N58" s="29"/>
      <c r="O58" s="29"/>
      <c r="P58" s="29">
        <f t="shared" si="1"/>
        <v>0</v>
      </c>
      <c r="Q58" s="364">
        <f t="shared" si="2"/>
        <v>0</v>
      </c>
      <c r="R58" s="356"/>
    </row>
    <row r="59" spans="1:18" x14ac:dyDescent="0.2">
      <c r="A59" s="354">
        <f t="shared" si="3"/>
        <v>49</v>
      </c>
      <c r="B59" s="356"/>
      <c r="C59" s="358"/>
      <c r="D59" s="363"/>
      <c r="E59" s="17"/>
      <c r="F59" s="17"/>
      <c r="G59" s="17"/>
      <c r="H59" s="17"/>
      <c r="I59" s="17"/>
      <c r="J59" s="17"/>
      <c r="K59" s="29"/>
      <c r="L59" s="29"/>
      <c r="M59" s="29"/>
      <c r="N59" s="29"/>
      <c r="O59" s="29"/>
      <c r="P59" s="29">
        <f t="shared" si="1"/>
        <v>0</v>
      </c>
      <c r="Q59" s="364">
        <f t="shared" si="2"/>
        <v>0</v>
      </c>
      <c r="R59" s="356"/>
    </row>
    <row r="60" spans="1:18" ht="15.75" thickBot="1" x14ac:dyDescent="0.25">
      <c r="A60" s="354">
        <f t="shared" si="3"/>
        <v>50</v>
      </c>
      <c r="B60" s="357"/>
      <c r="C60" s="359"/>
      <c r="D60" s="365"/>
      <c r="E60" s="366"/>
      <c r="F60" s="366"/>
      <c r="G60" s="366"/>
      <c r="H60" s="366"/>
      <c r="I60" s="366"/>
      <c r="J60" s="366"/>
      <c r="K60" s="367"/>
      <c r="L60" s="367"/>
      <c r="M60" s="367"/>
      <c r="N60" s="367"/>
      <c r="O60" s="367"/>
      <c r="P60" s="29">
        <f t="shared" si="1"/>
        <v>0</v>
      </c>
      <c r="Q60" s="368">
        <f t="shared" si="2"/>
        <v>0</v>
      </c>
      <c r="R60" s="357"/>
    </row>
    <row r="61" spans="1:18" ht="34.5" thickBot="1" x14ac:dyDescent="0.25">
      <c r="A61" s="30" t="s">
        <v>64</v>
      </c>
      <c r="B61" s="355"/>
      <c r="C61" s="31"/>
      <c r="D61" s="32">
        <f>D7*(SUM(D11:D60))</f>
        <v>285</v>
      </c>
      <c r="E61" s="32">
        <f t="shared" ref="E61:O61" si="4">E7*(SUM(E11:E60))</f>
        <v>410</v>
      </c>
      <c r="F61" s="32">
        <f t="shared" si="4"/>
        <v>0</v>
      </c>
      <c r="G61" s="32">
        <f t="shared" si="4"/>
        <v>0</v>
      </c>
      <c r="H61" s="32">
        <f t="shared" si="4"/>
        <v>0</v>
      </c>
      <c r="I61" s="32">
        <f t="shared" si="4"/>
        <v>0</v>
      </c>
      <c r="J61" s="32">
        <f t="shared" si="4"/>
        <v>0</v>
      </c>
      <c r="K61" s="32">
        <f t="shared" si="4"/>
        <v>770</v>
      </c>
      <c r="L61" s="32">
        <f t="shared" si="4"/>
        <v>616</v>
      </c>
      <c r="M61" s="32">
        <f t="shared" si="4"/>
        <v>0</v>
      </c>
      <c r="N61" s="32">
        <f t="shared" si="4"/>
        <v>0</v>
      </c>
      <c r="O61" s="32">
        <f t="shared" si="4"/>
        <v>0</v>
      </c>
      <c r="P61" s="32">
        <f>P7*(SUM(P11:P60))</f>
        <v>4440</v>
      </c>
      <c r="Q61" s="33"/>
    </row>
    <row r="62" spans="1:18" ht="16.5" customHeight="1" x14ac:dyDescent="0.2">
      <c r="A62" s="3"/>
      <c r="B62" s="3"/>
      <c r="C62" s="73" t="s">
        <v>30</v>
      </c>
      <c r="D62" s="34"/>
      <c r="E62" s="74"/>
      <c r="F62" s="74"/>
      <c r="G62" s="74"/>
      <c r="H62" s="74"/>
      <c r="I62" s="74"/>
      <c r="J62" s="74"/>
      <c r="K62" s="35"/>
      <c r="L62" s="35"/>
      <c r="M62" s="35"/>
      <c r="N62" s="35"/>
      <c r="O62" s="35"/>
      <c r="P62" s="35"/>
      <c r="Q62" s="3"/>
    </row>
    <row r="63" spans="1:18" ht="16.5" customHeight="1" x14ac:dyDescent="0.2">
      <c r="A63" s="3"/>
      <c r="B63" s="3"/>
      <c r="C63" s="36" t="s">
        <v>31</v>
      </c>
      <c r="D63" s="37"/>
      <c r="E63" s="38"/>
      <c r="F63" s="38"/>
      <c r="G63" s="38"/>
      <c r="H63" s="38"/>
      <c r="I63" s="38"/>
      <c r="J63" s="38"/>
      <c r="K63" s="39"/>
      <c r="L63" s="39"/>
      <c r="M63" s="39"/>
      <c r="N63" s="39"/>
      <c r="O63" s="39"/>
      <c r="P63" s="39"/>
      <c r="Q63" s="3"/>
    </row>
    <row r="64" spans="1:18" ht="16.5" customHeight="1" thickBot="1" x14ac:dyDescent="0.25">
      <c r="A64" s="3"/>
      <c r="B64" s="3"/>
      <c r="C64" s="40" t="s">
        <v>32</v>
      </c>
      <c r="D64" s="41"/>
      <c r="E64" s="42"/>
      <c r="F64" s="42"/>
      <c r="G64" s="42"/>
      <c r="H64" s="42"/>
      <c r="I64" s="42"/>
      <c r="J64" s="42"/>
      <c r="K64" s="43"/>
      <c r="L64" s="43"/>
      <c r="M64" s="43"/>
      <c r="N64" s="43"/>
      <c r="O64" s="43"/>
      <c r="P64" s="43"/>
      <c r="Q64" s="3"/>
    </row>
    <row r="69" spans="4:11" x14ac:dyDescent="0.2">
      <c r="K69" s="44"/>
    </row>
    <row r="70" spans="4:11" x14ac:dyDescent="0.2">
      <c r="D70" s="44"/>
      <c r="E70" s="44"/>
      <c r="F70" s="44"/>
      <c r="G70" s="44"/>
      <c r="H70" s="44"/>
      <c r="I70" s="44"/>
      <c r="J70" s="44"/>
    </row>
    <row r="71" spans="4:11" x14ac:dyDescent="0.2">
      <c r="D71" s="44"/>
      <c r="E71" s="44"/>
      <c r="F71" s="44"/>
      <c r="G71" s="44"/>
      <c r="H71" s="44"/>
      <c r="I71" s="44"/>
      <c r="J71" s="44"/>
    </row>
    <row r="72" spans="4:11" x14ac:dyDescent="0.2">
      <c r="D72" s="44"/>
      <c r="E72" s="44"/>
      <c r="F72" s="44"/>
      <c r="G72" s="44"/>
      <c r="H72" s="44"/>
      <c r="I72" s="44"/>
      <c r="J72" s="44"/>
    </row>
    <row r="73" spans="4:11" x14ac:dyDescent="0.2">
      <c r="D73" s="44"/>
      <c r="E73" s="44"/>
      <c r="F73" s="44"/>
      <c r="G73" s="44"/>
      <c r="H73" s="44"/>
      <c r="I73" s="44"/>
      <c r="J73" s="44"/>
    </row>
    <row r="74" spans="4:11" x14ac:dyDescent="0.2">
      <c r="D74" s="44"/>
      <c r="E74" s="44"/>
      <c r="F74" s="44"/>
      <c r="G74" s="44"/>
      <c r="H74" s="44"/>
      <c r="I74" s="44"/>
      <c r="J74" s="44"/>
    </row>
    <row r="75" spans="4:11" x14ac:dyDescent="0.2">
      <c r="D75" s="44"/>
      <c r="E75" s="44"/>
      <c r="F75" s="44"/>
      <c r="G75" s="44"/>
      <c r="H75" s="44"/>
      <c r="I75" s="44"/>
      <c r="J75" s="44"/>
    </row>
    <row r="76" spans="4:11" x14ac:dyDescent="0.2">
      <c r="D76" s="44"/>
      <c r="E76" s="44"/>
      <c r="F76" s="44"/>
      <c r="G76" s="44"/>
      <c r="H76" s="44"/>
      <c r="I76" s="44"/>
      <c r="J76" s="44"/>
    </row>
    <row r="77" spans="4:11" x14ac:dyDescent="0.2">
      <c r="D77" s="44"/>
      <c r="E77" s="44"/>
      <c r="F77" s="44"/>
      <c r="G77" s="44"/>
      <c r="H77" s="44"/>
      <c r="I77" s="44"/>
      <c r="J77" s="44"/>
    </row>
    <row r="78" spans="4:11" x14ac:dyDescent="0.2">
      <c r="D78" s="44"/>
      <c r="E78" s="44"/>
      <c r="F78" s="44"/>
      <c r="G78" s="44"/>
      <c r="H78" s="44"/>
      <c r="I78" s="44"/>
      <c r="J78" s="44"/>
    </row>
    <row r="79" spans="4:11" x14ac:dyDescent="0.2">
      <c r="D79" s="44"/>
      <c r="E79" s="44"/>
      <c r="F79" s="44"/>
      <c r="G79" s="44"/>
      <c r="H79" s="44"/>
      <c r="I79" s="44"/>
      <c r="J79" s="44"/>
    </row>
    <row r="80" spans="4:11" x14ac:dyDescent="0.2">
      <c r="D80" s="44"/>
      <c r="E80" s="44"/>
      <c r="F80" s="44"/>
      <c r="G80" s="44"/>
      <c r="H80" s="44"/>
      <c r="I80" s="44"/>
      <c r="J80" s="44"/>
    </row>
    <row r="81" spans="4:10" x14ac:dyDescent="0.2">
      <c r="D81" s="44"/>
      <c r="E81" s="44"/>
      <c r="F81" s="44"/>
      <c r="G81" s="44"/>
      <c r="H81" s="44"/>
      <c r="I81" s="44"/>
      <c r="J81" s="44"/>
    </row>
    <row r="82" spans="4:10" x14ac:dyDescent="0.2">
      <c r="D82" s="44"/>
      <c r="E82" s="44"/>
      <c r="F82" s="44"/>
      <c r="G82" s="44"/>
      <c r="H82" s="44"/>
      <c r="I82" s="44"/>
      <c r="J82" s="44"/>
    </row>
    <row r="83" spans="4:10" x14ac:dyDescent="0.2">
      <c r="D83" s="44"/>
      <c r="E83" s="44"/>
      <c r="F83" s="44"/>
      <c r="G83" s="44"/>
      <c r="H83" s="44"/>
      <c r="I83" s="44"/>
      <c r="J83" s="44"/>
    </row>
    <row r="84" spans="4:10" x14ac:dyDescent="0.2">
      <c r="D84" s="44"/>
      <c r="E84" s="44"/>
      <c r="F84" s="44"/>
      <c r="G84" s="44"/>
      <c r="H84" s="44"/>
      <c r="I84" s="44"/>
      <c r="J84" s="44"/>
    </row>
    <row r="85" spans="4:10" x14ac:dyDescent="0.2">
      <c r="D85" s="44"/>
      <c r="E85" s="44"/>
      <c r="F85" s="44"/>
      <c r="G85" s="44"/>
      <c r="H85" s="44"/>
      <c r="I85" s="44"/>
      <c r="J85" s="44"/>
    </row>
    <row r="86" spans="4:10" x14ac:dyDescent="0.2">
      <c r="D86" s="44"/>
      <c r="E86" s="44"/>
      <c r="F86" s="44"/>
      <c r="G86" s="44"/>
      <c r="H86" s="44"/>
      <c r="I86" s="44"/>
      <c r="J86" s="44"/>
    </row>
    <row r="87" spans="4:10" x14ac:dyDescent="0.2">
      <c r="D87" s="44"/>
      <c r="E87" s="44"/>
      <c r="F87" s="44"/>
      <c r="G87" s="44"/>
      <c r="H87" s="44"/>
      <c r="I87" s="44"/>
      <c r="J87" s="44"/>
    </row>
    <row r="88" spans="4:10" x14ac:dyDescent="0.2">
      <c r="D88" s="44"/>
      <c r="E88" s="44"/>
      <c r="F88" s="44"/>
      <c r="G88" s="44"/>
      <c r="H88" s="44"/>
      <c r="I88" s="44"/>
      <c r="J88" s="44"/>
    </row>
    <row r="89" spans="4:10" x14ac:dyDescent="0.2">
      <c r="D89" s="44"/>
      <c r="E89" s="44"/>
      <c r="F89" s="44"/>
      <c r="G89" s="44"/>
      <c r="H89" s="44"/>
      <c r="I89" s="44"/>
      <c r="J89" s="44"/>
    </row>
    <row r="90" spans="4:10" x14ac:dyDescent="0.2">
      <c r="D90" s="44"/>
      <c r="E90" s="44"/>
      <c r="F90" s="44"/>
      <c r="G90" s="44"/>
      <c r="H90" s="44"/>
      <c r="I90" s="44"/>
      <c r="J90" s="44"/>
    </row>
    <row r="91" spans="4:10" x14ac:dyDescent="0.2">
      <c r="D91" s="44"/>
      <c r="E91" s="44"/>
      <c r="F91" s="44"/>
      <c r="G91" s="44"/>
      <c r="H91" s="44"/>
      <c r="I91" s="44"/>
      <c r="J91" s="44"/>
    </row>
    <row r="92" spans="4:10" x14ac:dyDescent="0.2">
      <c r="D92" s="44"/>
      <c r="E92" s="44"/>
      <c r="F92" s="44"/>
      <c r="G92" s="44"/>
      <c r="H92" s="44"/>
      <c r="I92" s="44"/>
      <c r="J92" s="44"/>
    </row>
    <row r="93" spans="4:10" x14ac:dyDescent="0.2">
      <c r="D93" s="44"/>
      <c r="E93" s="44"/>
      <c r="F93" s="44"/>
      <c r="G93" s="44"/>
      <c r="H93" s="44"/>
      <c r="I93" s="44"/>
      <c r="J93" s="44"/>
    </row>
    <row r="94" spans="4:10" x14ac:dyDescent="0.2">
      <c r="D94" s="44"/>
      <c r="E94" s="44"/>
      <c r="F94" s="44"/>
      <c r="G94" s="44"/>
      <c r="H94" s="44"/>
      <c r="I94" s="44"/>
      <c r="J94" s="44"/>
    </row>
    <row r="95" spans="4:10" x14ac:dyDescent="0.2">
      <c r="D95" s="44"/>
      <c r="E95" s="44"/>
      <c r="F95" s="44"/>
      <c r="G95" s="44"/>
      <c r="H95" s="44"/>
      <c r="I95" s="44"/>
      <c r="J95" s="44"/>
    </row>
    <row r="96" spans="4:10" x14ac:dyDescent="0.2">
      <c r="D96" s="44"/>
      <c r="E96" s="44"/>
      <c r="F96" s="44"/>
      <c r="G96" s="44"/>
      <c r="H96" s="44"/>
      <c r="I96" s="44"/>
      <c r="J96" s="44"/>
    </row>
    <row r="97" spans="4:10" x14ac:dyDescent="0.2">
      <c r="D97" s="44"/>
      <c r="E97" s="44"/>
      <c r="F97" s="44"/>
      <c r="G97" s="44"/>
      <c r="H97" s="44"/>
      <c r="I97" s="44"/>
      <c r="J97" s="44"/>
    </row>
    <row r="98" spans="4:10" x14ac:dyDescent="0.2">
      <c r="D98" s="44"/>
      <c r="E98" s="44"/>
      <c r="F98" s="44"/>
      <c r="G98" s="44"/>
      <c r="H98" s="44"/>
      <c r="I98" s="44"/>
      <c r="J98" s="44"/>
    </row>
    <row r="99" spans="4:10" x14ac:dyDescent="0.2">
      <c r="D99" s="44"/>
      <c r="E99" s="44"/>
      <c r="F99" s="44"/>
      <c r="G99" s="44"/>
      <c r="H99" s="44"/>
      <c r="I99" s="44"/>
      <c r="J99" s="44"/>
    </row>
    <row r="100" spans="4:10" x14ac:dyDescent="0.2">
      <c r="D100" s="44"/>
      <c r="E100" s="44"/>
      <c r="F100" s="44"/>
      <c r="G100" s="44"/>
      <c r="H100" s="44"/>
      <c r="I100" s="44"/>
      <c r="J100" s="44"/>
    </row>
    <row r="101" spans="4:10" x14ac:dyDescent="0.2">
      <c r="D101" s="44"/>
      <c r="E101" s="44"/>
      <c r="F101" s="44"/>
      <c r="G101" s="44"/>
      <c r="H101" s="44"/>
      <c r="I101" s="44"/>
      <c r="J101" s="44"/>
    </row>
    <row r="102" spans="4:10" x14ac:dyDescent="0.2">
      <c r="D102" s="44"/>
      <c r="E102" s="44"/>
      <c r="F102" s="44"/>
      <c r="G102" s="44"/>
      <c r="H102" s="44"/>
      <c r="I102" s="44"/>
      <c r="J102" s="44"/>
    </row>
    <row r="103" spans="4:10" x14ac:dyDescent="0.2">
      <c r="D103" s="44"/>
      <c r="E103" s="44"/>
      <c r="F103" s="44"/>
      <c r="G103" s="44"/>
      <c r="H103" s="44"/>
      <c r="I103" s="44"/>
      <c r="J103" s="44"/>
    </row>
    <row r="104" spans="4:10" x14ac:dyDescent="0.2">
      <c r="D104" s="44"/>
      <c r="E104" s="44"/>
      <c r="F104" s="44"/>
      <c r="G104" s="44"/>
      <c r="H104" s="44"/>
      <c r="I104" s="44"/>
      <c r="J104" s="44"/>
    </row>
    <row r="105" spans="4:10" x14ac:dyDescent="0.2">
      <c r="D105" s="44"/>
      <c r="E105" s="44"/>
      <c r="F105" s="44"/>
      <c r="G105" s="44"/>
      <c r="H105" s="44"/>
      <c r="I105" s="44"/>
      <c r="J105" s="44"/>
    </row>
    <row r="106" spans="4:10" x14ac:dyDescent="0.2">
      <c r="D106" s="44"/>
      <c r="E106" s="44"/>
      <c r="F106" s="44"/>
      <c r="G106" s="44"/>
      <c r="H106" s="44"/>
      <c r="I106" s="44"/>
      <c r="J106" s="44"/>
    </row>
    <row r="107" spans="4:10" x14ac:dyDescent="0.2">
      <c r="D107" s="44"/>
      <c r="E107" s="44"/>
      <c r="F107" s="44"/>
      <c r="G107" s="44"/>
      <c r="H107" s="44"/>
      <c r="I107" s="44"/>
      <c r="J107" s="44"/>
    </row>
    <row r="108" spans="4:10" x14ac:dyDescent="0.2">
      <c r="D108" s="44"/>
      <c r="E108" s="44"/>
      <c r="F108" s="44"/>
      <c r="G108" s="44"/>
      <c r="H108" s="44"/>
      <c r="I108" s="44"/>
      <c r="J108" s="44"/>
    </row>
    <row r="109" spans="4:10" x14ac:dyDescent="0.2">
      <c r="D109" s="44"/>
      <c r="E109" s="44"/>
      <c r="F109" s="44"/>
      <c r="G109" s="44"/>
      <c r="H109" s="44"/>
      <c r="I109" s="44"/>
      <c r="J109" s="44"/>
    </row>
    <row r="110" spans="4:10" x14ac:dyDescent="0.2">
      <c r="D110" s="44"/>
      <c r="E110" s="44"/>
      <c r="F110" s="44"/>
      <c r="G110" s="44"/>
      <c r="H110" s="44"/>
      <c r="I110" s="44"/>
      <c r="J110" s="44"/>
    </row>
    <row r="111" spans="4:10" x14ac:dyDescent="0.2">
      <c r="D111" s="44"/>
      <c r="E111" s="44"/>
      <c r="F111" s="44"/>
      <c r="G111" s="44"/>
      <c r="H111" s="44"/>
      <c r="I111" s="44"/>
      <c r="J111" s="44"/>
    </row>
    <row r="112" spans="4:10" x14ac:dyDescent="0.2">
      <c r="D112" s="44"/>
      <c r="E112" s="44"/>
      <c r="F112" s="44"/>
      <c r="G112" s="44"/>
      <c r="H112" s="44"/>
      <c r="I112" s="44"/>
      <c r="J112" s="44"/>
    </row>
    <row r="113" spans="4:10" x14ac:dyDescent="0.2">
      <c r="D113" s="44"/>
      <c r="E113" s="44"/>
      <c r="F113" s="44"/>
      <c r="G113" s="44"/>
      <c r="H113" s="44"/>
      <c r="I113" s="44"/>
      <c r="J113" s="44"/>
    </row>
    <row r="114" spans="4:10" x14ac:dyDescent="0.2">
      <c r="D114" s="44"/>
      <c r="E114" s="44"/>
      <c r="F114" s="44"/>
      <c r="G114" s="44"/>
      <c r="H114" s="44"/>
      <c r="I114" s="44"/>
      <c r="J114" s="44"/>
    </row>
    <row r="115" spans="4:10" x14ac:dyDescent="0.2">
      <c r="D115" s="44"/>
      <c r="E115" s="44"/>
      <c r="F115" s="44"/>
      <c r="G115" s="44"/>
      <c r="H115" s="44"/>
      <c r="I115" s="44"/>
      <c r="J115" s="44"/>
    </row>
    <row r="116" spans="4:10" x14ac:dyDescent="0.2">
      <c r="D116" s="44"/>
      <c r="E116" s="44"/>
      <c r="F116" s="44"/>
      <c r="G116" s="44"/>
      <c r="H116" s="44"/>
      <c r="I116" s="44"/>
      <c r="J116" s="44"/>
    </row>
    <row r="117" spans="4:10" x14ac:dyDescent="0.2">
      <c r="D117" s="44"/>
      <c r="E117" s="44"/>
      <c r="F117" s="44"/>
      <c r="G117" s="44"/>
      <c r="H117" s="44"/>
      <c r="I117" s="44"/>
      <c r="J117" s="44"/>
    </row>
    <row r="118" spans="4:10" x14ac:dyDescent="0.2">
      <c r="D118" s="44"/>
      <c r="E118" s="44"/>
      <c r="F118" s="44"/>
      <c r="G118" s="44"/>
      <c r="H118" s="44"/>
      <c r="I118" s="44"/>
      <c r="J118" s="44"/>
    </row>
    <row r="119" spans="4:10" x14ac:dyDescent="0.2">
      <c r="D119" s="44"/>
      <c r="E119" s="44"/>
      <c r="F119" s="44"/>
      <c r="G119" s="44"/>
      <c r="H119" s="44"/>
      <c r="I119" s="44"/>
      <c r="J119" s="44"/>
    </row>
    <row r="120" spans="4:10" x14ac:dyDescent="0.2">
      <c r="D120" s="44"/>
      <c r="E120" s="44"/>
      <c r="F120" s="44"/>
      <c r="G120" s="44"/>
      <c r="H120" s="44"/>
      <c r="I120" s="44"/>
      <c r="J120" s="44"/>
    </row>
    <row r="121" spans="4:10" x14ac:dyDescent="0.2">
      <c r="D121" s="44"/>
      <c r="E121" s="44"/>
      <c r="F121" s="44"/>
      <c r="G121" s="44"/>
      <c r="H121" s="44"/>
      <c r="I121" s="44"/>
      <c r="J121" s="44"/>
    </row>
    <row r="122" spans="4:10" x14ac:dyDescent="0.2">
      <c r="D122" s="44"/>
      <c r="E122" s="44"/>
      <c r="F122" s="44"/>
      <c r="G122" s="44"/>
      <c r="H122" s="44"/>
      <c r="I122" s="44"/>
      <c r="J122" s="44"/>
    </row>
    <row r="123" spans="4:10" x14ac:dyDescent="0.2">
      <c r="D123" s="44"/>
      <c r="E123" s="44"/>
      <c r="F123" s="44"/>
      <c r="G123" s="44"/>
      <c r="H123" s="44"/>
      <c r="I123" s="44"/>
      <c r="J123" s="44"/>
    </row>
    <row r="124" spans="4:10" x14ac:dyDescent="0.2">
      <c r="D124" s="44"/>
      <c r="E124" s="44"/>
      <c r="F124" s="44"/>
      <c r="G124" s="44"/>
      <c r="H124" s="44"/>
      <c r="I124" s="44"/>
      <c r="J124" s="44"/>
    </row>
    <row r="125" spans="4:10" x14ac:dyDescent="0.2">
      <c r="D125" s="44"/>
      <c r="E125" s="44"/>
      <c r="F125" s="44"/>
      <c r="G125" s="44"/>
      <c r="H125" s="44"/>
      <c r="I125" s="44"/>
      <c r="J125" s="44"/>
    </row>
    <row r="126" spans="4:10" x14ac:dyDescent="0.2">
      <c r="D126" s="44"/>
      <c r="E126" s="44"/>
      <c r="F126" s="44"/>
      <c r="G126" s="44"/>
      <c r="H126" s="44"/>
      <c r="I126" s="44"/>
      <c r="J126" s="44"/>
    </row>
    <row r="127" spans="4:10" x14ac:dyDescent="0.2">
      <c r="D127" s="44"/>
      <c r="E127" s="44"/>
      <c r="F127" s="44"/>
      <c r="G127" s="44"/>
      <c r="H127" s="44"/>
      <c r="I127" s="44"/>
      <c r="J127" s="44"/>
    </row>
    <row r="128" spans="4:10" x14ac:dyDescent="0.2">
      <c r="D128" s="44"/>
      <c r="E128" s="44"/>
      <c r="F128" s="44"/>
      <c r="G128" s="44"/>
      <c r="H128" s="44"/>
      <c r="I128" s="44"/>
      <c r="J128" s="44"/>
    </row>
    <row r="129" spans="4:10" x14ac:dyDescent="0.2">
      <c r="D129" s="44"/>
      <c r="E129" s="44"/>
      <c r="F129" s="44"/>
      <c r="G129" s="44"/>
      <c r="H129" s="44"/>
      <c r="I129" s="44"/>
      <c r="J129" s="44"/>
    </row>
    <row r="130" spans="4:10" x14ac:dyDescent="0.2">
      <c r="D130" s="44"/>
      <c r="E130" s="44"/>
      <c r="F130" s="44"/>
      <c r="G130" s="44"/>
      <c r="H130" s="44"/>
      <c r="I130" s="44"/>
      <c r="J130" s="44"/>
    </row>
    <row r="131" spans="4:10" x14ac:dyDescent="0.2">
      <c r="D131" s="44"/>
      <c r="E131" s="44"/>
      <c r="F131" s="44"/>
      <c r="G131" s="44"/>
      <c r="H131" s="44"/>
      <c r="I131" s="44"/>
      <c r="J131" s="44"/>
    </row>
    <row r="132" spans="4:10" x14ac:dyDescent="0.2">
      <c r="D132" s="44"/>
      <c r="E132" s="44"/>
      <c r="F132" s="44"/>
      <c r="G132" s="44"/>
      <c r="H132" s="44"/>
      <c r="I132" s="44"/>
      <c r="J132" s="44"/>
    </row>
    <row r="133" spans="4:10" x14ac:dyDescent="0.2">
      <c r="D133" s="44"/>
      <c r="E133" s="44"/>
      <c r="F133" s="44"/>
      <c r="G133" s="44"/>
      <c r="H133" s="44"/>
      <c r="I133" s="44"/>
      <c r="J133" s="44"/>
    </row>
    <row r="134" spans="4:10" x14ac:dyDescent="0.2">
      <c r="D134" s="44"/>
      <c r="E134" s="44"/>
      <c r="F134" s="44"/>
      <c r="G134" s="44"/>
      <c r="H134" s="44"/>
      <c r="I134" s="44"/>
      <c r="J134" s="44"/>
    </row>
    <row r="135" spans="4:10" x14ac:dyDescent="0.2">
      <c r="D135" s="44"/>
      <c r="E135" s="44"/>
      <c r="F135" s="44"/>
      <c r="G135" s="44"/>
      <c r="H135" s="44"/>
      <c r="I135" s="44"/>
      <c r="J135" s="44"/>
    </row>
    <row r="136" spans="4:10" x14ac:dyDescent="0.2">
      <c r="D136" s="44"/>
      <c r="E136" s="44"/>
      <c r="F136" s="44"/>
      <c r="G136" s="44"/>
      <c r="H136" s="44"/>
      <c r="I136" s="44"/>
      <c r="J136" s="44"/>
    </row>
    <row r="137" spans="4:10" x14ac:dyDescent="0.2">
      <c r="D137" s="44"/>
      <c r="E137" s="44"/>
      <c r="F137" s="44"/>
      <c r="G137" s="44"/>
      <c r="H137" s="44"/>
      <c r="I137" s="44"/>
      <c r="J137" s="44"/>
    </row>
    <row r="138" spans="4:10" x14ac:dyDescent="0.2">
      <c r="D138" s="44"/>
      <c r="E138" s="44"/>
      <c r="F138" s="44"/>
      <c r="G138" s="44"/>
      <c r="H138" s="44"/>
      <c r="I138" s="44"/>
      <c r="J138" s="44"/>
    </row>
    <row r="139" spans="4:10" x14ac:dyDescent="0.2">
      <c r="D139" s="44"/>
      <c r="E139" s="44"/>
      <c r="F139" s="44"/>
      <c r="G139" s="44"/>
      <c r="H139" s="44"/>
      <c r="I139" s="44"/>
      <c r="J139" s="44"/>
    </row>
    <row r="140" spans="4:10" x14ac:dyDescent="0.2">
      <c r="D140" s="44"/>
      <c r="E140" s="44"/>
      <c r="F140" s="44"/>
      <c r="G140" s="44"/>
      <c r="H140" s="44"/>
      <c r="I140" s="44"/>
      <c r="J140" s="44"/>
    </row>
    <row r="141" spans="4:10" x14ac:dyDescent="0.2">
      <c r="D141" s="44"/>
      <c r="E141" s="44"/>
      <c r="F141" s="44"/>
      <c r="G141" s="44"/>
      <c r="H141" s="44"/>
      <c r="I141" s="44"/>
      <c r="J141" s="44"/>
    </row>
    <row r="142" spans="4:10" x14ac:dyDescent="0.2">
      <c r="D142" s="44"/>
      <c r="E142" s="44"/>
      <c r="F142" s="44"/>
      <c r="G142" s="44"/>
      <c r="H142" s="44"/>
      <c r="I142" s="44"/>
      <c r="J142" s="44"/>
    </row>
    <row r="143" spans="4:10" x14ac:dyDescent="0.2">
      <c r="D143" s="44"/>
      <c r="E143" s="44"/>
      <c r="F143" s="44"/>
      <c r="G143" s="44"/>
      <c r="H143" s="44"/>
      <c r="I143" s="44"/>
      <c r="J143" s="44"/>
    </row>
    <row r="144" spans="4:10" x14ac:dyDescent="0.2">
      <c r="D144" s="44"/>
      <c r="E144" s="44"/>
      <c r="F144" s="44"/>
      <c r="G144" s="44"/>
      <c r="H144" s="44"/>
      <c r="I144" s="44"/>
      <c r="J144" s="44"/>
    </row>
    <row r="145" spans="4:10" x14ac:dyDescent="0.2">
      <c r="D145" s="44"/>
      <c r="E145" s="44"/>
      <c r="F145" s="44"/>
      <c r="G145" s="44"/>
      <c r="H145" s="44"/>
      <c r="I145" s="44"/>
      <c r="J145" s="44"/>
    </row>
    <row r="146" spans="4:10" x14ac:dyDescent="0.2">
      <c r="D146" s="44"/>
      <c r="E146" s="44"/>
      <c r="F146" s="44"/>
      <c r="G146" s="44"/>
      <c r="H146" s="44"/>
      <c r="I146" s="44"/>
      <c r="J146" s="44"/>
    </row>
    <row r="147" spans="4:10" x14ac:dyDescent="0.2">
      <c r="D147" s="44"/>
      <c r="E147" s="44"/>
      <c r="F147" s="44"/>
      <c r="G147" s="44"/>
      <c r="H147" s="44"/>
      <c r="I147" s="44"/>
      <c r="J147" s="44"/>
    </row>
    <row r="148" spans="4:10" x14ac:dyDescent="0.2">
      <c r="D148" s="44"/>
      <c r="E148" s="44"/>
      <c r="F148" s="44"/>
      <c r="G148" s="44"/>
      <c r="H148" s="44"/>
      <c r="I148" s="44"/>
      <c r="J148" s="44"/>
    </row>
    <row r="149" spans="4:10" x14ac:dyDescent="0.2">
      <c r="D149" s="44"/>
      <c r="E149" s="44"/>
      <c r="F149" s="44"/>
      <c r="G149" s="44"/>
      <c r="H149" s="44"/>
      <c r="I149" s="44"/>
      <c r="J149" s="44"/>
    </row>
    <row r="150" spans="4:10" x14ac:dyDescent="0.2">
      <c r="D150" s="44"/>
      <c r="E150" s="44"/>
      <c r="F150" s="44"/>
      <c r="G150" s="44"/>
      <c r="H150" s="44"/>
      <c r="I150" s="44"/>
      <c r="J150" s="44"/>
    </row>
    <row r="151" spans="4:10" x14ac:dyDescent="0.2">
      <c r="D151" s="44"/>
      <c r="E151" s="44"/>
      <c r="F151" s="44"/>
      <c r="G151" s="44"/>
      <c r="H151" s="44"/>
      <c r="I151" s="44"/>
      <c r="J151" s="44"/>
    </row>
    <row r="152" spans="4:10" x14ac:dyDescent="0.2">
      <c r="D152" s="44"/>
      <c r="E152" s="44"/>
      <c r="F152" s="44"/>
      <c r="G152" s="44"/>
      <c r="H152" s="44"/>
      <c r="I152" s="44"/>
      <c r="J152" s="44"/>
    </row>
    <row r="153" spans="4:10" x14ac:dyDescent="0.2">
      <c r="D153" s="44"/>
      <c r="E153" s="44"/>
      <c r="F153" s="44"/>
      <c r="G153" s="44"/>
      <c r="H153" s="44"/>
      <c r="I153" s="44"/>
      <c r="J153" s="44"/>
    </row>
    <row r="154" spans="4:10" x14ac:dyDescent="0.2">
      <c r="D154" s="44"/>
      <c r="E154" s="44"/>
      <c r="F154" s="44"/>
      <c r="G154" s="44"/>
      <c r="H154" s="44"/>
      <c r="I154" s="44"/>
      <c r="J154" s="44"/>
    </row>
    <row r="155" spans="4:10" x14ac:dyDescent="0.2">
      <c r="D155" s="44"/>
      <c r="E155" s="44"/>
      <c r="F155" s="44"/>
      <c r="G155" s="44"/>
      <c r="H155" s="44"/>
      <c r="I155" s="44"/>
      <c r="J155" s="44"/>
    </row>
    <row r="156" spans="4:10" x14ac:dyDescent="0.2">
      <c r="D156" s="44"/>
      <c r="E156" s="44"/>
      <c r="F156" s="44"/>
      <c r="G156" s="44"/>
      <c r="H156" s="44"/>
      <c r="I156" s="44"/>
      <c r="J156" s="44"/>
    </row>
    <row r="157" spans="4:10" x14ac:dyDescent="0.2">
      <c r="D157" s="44"/>
      <c r="E157" s="44"/>
      <c r="F157" s="44"/>
      <c r="G157" s="44"/>
      <c r="H157" s="44"/>
      <c r="I157" s="44"/>
      <c r="J157" s="44"/>
    </row>
    <row r="158" spans="4:10" x14ac:dyDescent="0.2">
      <c r="D158" s="44"/>
      <c r="E158" s="44"/>
      <c r="F158" s="44"/>
      <c r="G158" s="44"/>
      <c r="H158" s="44"/>
      <c r="I158" s="44"/>
      <c r="J158" s="44"/>
    </row>
    <row r="159" spans="4:10" x14ac:dyDescent="0.2">
      <c r="D159" s="44"/>
      <c r="E159" s="44"/>
      <c r="F159" s="44"/>
      <c r="G159" s="44"/>
      <c r="H159" s="44"/>
      <c r="I159" s="44"/>
      <c r="J159" s="44"/>
    </row>
    <row r="160" spans="4:10" x14ac:dyDescent="0.2">
      <c r="D160" s="44"/>
      <c r="E160" s="44"/>
      <c r="F160" s="44"/>
      <c r="G160" s="44"/>
      <c r="H160" s="44"/>
      <c r="I160" s="44"/>
      <c r="J160" s="44"/>
    </row>
    <row r="161" spans="4:10" x14ac:dyDescent="0.2">
      <c r="D161" s="44"/>
      <c r="E161" s="44"/>
      <c r="F161" s="44"/>
      <c r="G161" s="44"/>
      <c r="H161" s="44"/>
      <c r="I161" s="44"/>
      <c r="J161" s="44"/>
    </row>
    <row r="162" spans="4:10" x14ac:dyDescent="0.2">
      <c r="D162" s="44"/>
      <c r="E162" s="44"/>
      <c r="F162" s="44"/>
      <c r="G162" s="44"/>
      <c r="H162" s="44"/>
      <c r="I162" s="44"/>
      <c r="J162" s="44"/>
    </row>
    <row r="163" spans="4:10" x14ac:dyDescent="0.2">
      <c r="D163" s="44"/>
      <c r="E163" s="44"/>
      <c r="F163" s="44"/>
      <c r="G163" s="44"/>
      <c r="H163" s="44"/>
      <c r="I163" s="44"/>
      <c r="J163" s="44"/>
    </row>
    <row r="164" spans="4:10" x14ac:dyDescent="0.2">
      <c r="D164" s="44"/>
      <c r="E164" s="44"/>
      <c r="F164" s="44"/>
      <c r="G164" s="44"/>
      <c r="H164" s="44"/>
      <c r="I164" s="44"/>
      <c r="J164" s="44"/>
    </row>
    <row r="165" spans="4:10" x14ac:dyDescent="0.2">
      <c r="D165" s="44"/>
      <c r="E165" s="44"/>
      <c r="F165" s="44"/>
      <c r="G165" s="44"/>
      <c r="H165" s="44"/>
      <c r="I165" s="44"/>
      <c r="J165" s="44"/>
    </row>
    <row r="166" spans="4:10" x14ac:dyDescent="0.2">
      <c r="D166" s="44"/>
      <c r="E166" s="44"/>
      <c r="F166" s="44"/>
      <c r="G166" s="44"/>
      <c r="H166" s="44"/>
      <c r="I166" s="44"/>
      <c r="J166" s="44"/>
    </row>
    <row r="167" spans="4:10" x14ac:dyDescent="0.2">
      <c r="D167" s="44"/>
      <c r="E167" s="44"/>
      <c r="F167" s="44"/>
      <c r="G167" s="44"/>
      <c r="H167" s="44"/>
      <c r="I167" s="44"/>
      <c r="J167" s="44"/>
    </row>
    <row r="168" spans="4:10" x14ac:dyDescent="0.2">
      <c r="D168" s="44"/>
      <c r="E168" s="44"/>
      <c r="F168" s="44"/>
      <c r="G168" s="44"/>
      <c r="H168" s="44"/>
      <c r="I168" s="44"/>
      <c r="J168" s="44"/>
    </row>
    <row r="169" spans="4:10" x14ac:dyDescent="0.2">
      <c r="D169" s="44"/>
      <c r="E169" s="44"/>
      <c r="F169" s="44"/>
      <c r="G169" s="44"/>
      <c r="H169" s="44"/>
      <c r="I169" s="44"/>
      <c r="J169" s="44"/>
    </row>
    <row r="170" spans="4:10" x14ac:dyDescent="0.2">
      <c r="D170" s="44"/>
      <c r="E170" s="44"/>
      <c r="F170" s="44"/>
      <c r="G170" s="44"/>
      <c r="H170" s="44"/>
      <c r="I170" s="44"/>
      <c r="J170" s="44"/>
    </row>
    <row r="171" spans="4:10" x14ac:dyDescent="0.2">
      <c r="D171" s="44"/>
      <c r="E171" s="44"/>
      <c r="F171" s="44"/>
      <c r="G171" s="44"/>
      <c r="H171" s="44"/>
      <c r="I171" s="44"/>
      <c r="J171" s="44"/>
    </row>
    <row r="172" spans="4:10" x14ac:dyDescent="0.2">
      <c r="D172" s="44"/>
      <c r="E172" s="44"/>
      <c r="F172" s="44"/>
      <c r="G172" s="44"/>
      <c r="H172" s="44"/>
      <c r="I172" s="44"/>
      <c r="J172" s="44"/>
    </row>
    <row r="173" spans="4:10" x14ac:dyDescent="0.2">
      <c r="D173" s="44"/>
      <c r="E173" s="44"/>
      <c r="F173" s="44"/>
      <c r="G173" s="44"/>
      <c r="H173" s="44"/>
      <c r="I173" s="44"/>
      <c r="J173" s="44"/>
    </row>
    <row r="174" spans="4:10" x14ac:dyDescent="0.2">
      <c r="D174" s="44"/>
      <c r="E174" s="44"/>
      <c r="F174" s="44"/>
      <c r="G174" s="44"/>
      <c r="H174" s="44"/>
      <c r="I174" s="44"/>
      <c r="J174" s="44"/>
    </row>
    <row r="175" spans="4:10" x14ac:dyDescent="0.2">
      <c r="D175" s="44"/>
      <c r="E175" s="44"/>
      <c r="F175" s="44"/>
      <c r="G175" s="44"/>
      <c r="H175" s="44"/>
      <c r="I175" s="44"/>
      <c r="J175" s="44"/>
    </row>
    <row r="176" spans="4:10" x14ac:dyDescent="0.2">
      <c r="D176" s="44"/>
      <c r="E176" s="44"/>
      <c r="F176" s="44"/>
      <c r="G176" s="44"/>
      <c r="H176" s="44"/>
      <c r="I176" s="44"/>
      <c r="J176" s="44"/>
    </row>
    <row r="177" spans="4:10" x14ac:dyDescent="0.2">
      <c r="D177" s="44"/>
      <c r="E177" s="44"/>
      <c r="F177" s="44"/>
      <c r="G177" s="44"/>
      <c r="H177" s="44"/>
      <c r="I177" s="44"/>
      <c r="J177" s="44"/>
    </row>
    <row r="178" spans="4:10" x14ac:dyDescent="0.2">
      <c r="D178" s="44"/>
      <c r="E178" s="44"/>
      <c r="F178" s="44"/>
      <c r="G178" s="44"/>
      <c r="H178" s="44"/>
      <c r="I178" s="44"/>
      <c r="J178" s="44"/>
    </row>
    <row r="179" spans="4:10" x14ac:dyDescent="0.2">
      <c r="D179" s="44"/>
      <c r="E179" s="44"/>
      <c r="F179" s="44"/>
      <c r="G179" s="44"/>
      <c r="H179" s="44"/>
      <c r="I179" s="44"/>
      <c r="J179" s="44"/>
    </row>
    <row r="180" spans="4:10" x14ac:dyDescent="0.2">
      <c r="D180" s="44"/>
      <c r="E180" s="44"/>
      <c r="F180" s="44"/>
      <c r="G180" s="44"/>
      <c r="H180" s="44"/>
      <c r="I180" s="44"/>
      <c r="J180" s="44"/>
    </row>
    <row r="181" spans="4:10" x14ac:dyDescent="0.2">
      <c r="D181" s="44"/>
      <c r="E181" s="44"/>
      <c r="F181" s="44"/>
      <c r="G181" s="44"/>
      <c r="H181" s="44"/>
      <c r="I181" s="44"/>
      <c r="J181" s="44"/>
    </row>
    <row r="182" spans="4:10" x14ac:dyDescent="0.2">
      <c r="D182" s="44"/>
      <c r="E182" s="44"/>
      <c r="F182" s="44"/>
      <c r="G182" s="44"/>
      <c r="H182" s="44"/>
      <c r="I182" s="44"/>
      <c r="J182" s="44"/>
    </row>
    <row r="183" spans="4:10" x14ac:dyDescent="0.2">
      <c r="D183" s="44"/>
      <c r="E183" s="44"/>
      <c r="F183" s="44"/>
      <c r="G183" s="44"/>
      <c r="H183" s="44"/>
      <c r="I183" s="44"/>
      <c r="J183" s="44"/>
    </row>
    <row r="184" spans="4:10" x14ac:dyDescent="0.2">
      <c r="D184" s="44"/>
      <c r="E184" s="44"/>
      <c r="F184" s="44"/>
      <c r="G184" s="44"/>
      <c r="H184" s="44"/>
      <c r="I184" s="44"/>
      <c r="J184" s="44"/>
    </row>
    <row r="185" spans="4:10" x14ac:dyDescent="0.2">
      <c r="D185" s="44"/>
      <c r="E185" s="44"/>
      <c r="F185" s="44"/>
      <c r="G185" s="44"/>
      <c r="H185" s="44"/>
      <c r="I185" s="44"/>
      <c r="J185" s="44"/>
    </row>
    <row r="186" spans="4:10" x14ac:dyDescent="0.2">
      <c r="D186" s="44"/>
      <c r="E186" s="44"/>
      <c r="F186" s="44"/>
      <c r="G186" s="44"/>
      <c r="H186" s="44"/>
      <c r="I186" s="44"/>
      <c r="J186" s="44"/>
    </row>
    <row r="187" spans="4:10" x14ac:dyDescent="0.2">
      <c r="D187" s="44"/>
      <c r="E187" s="44"/>
      <c r="F187" s="44"/>
      <c r="G187" s="44"/>
      <c r="H187" s="44"/>
      <c r="I187" s="44"/>
      <c r="J187" s="44"/>
    </row>
    <row r="188" spans="4:10" x14ac:dyDescent="0.2">
      <c r="D188" s="44"/>
      <c r="E188" s="44"/>
      <c r="F188" s="44"/>
      <c r="G188" s="44"/>
      <c r="H188" s="44"/>
      <c r="I188" s="44"/>
      <c r="J188" s="44"/>
    </row>
    <row r="189" spans="4:10" x14ac:dyDescent="0.2">
      <c r="D189" s="44"/>
      <c r="E189" s="44"/>
      <c r="F189" s="44"/>
      <c r="G189" s="44"/>
      <c r="H189" s="44"/>
      <c r="I189" s="44"/>
      <c r="J189" s="44"/>
    </row>
    <row r="190" spans="4:10" x14ac:dyDescent="0.2">
      <c r="D190" s="44"/>
      <c r="E190" s="44"/>
      <c r="F190" s="44"/>
      <c r="G190" s="44"/>
      <c r="H190" s="44"/>
      <c r="I190" s="44"/>
      <c r="J190" s="44"/>
    </row>
    <row r="191" spans="4:10" x14ac:dyDescent="0.2">
      <c r="D191" s="44"/>
      <c r="E191" s="44"/>
      <c r="F191" s="44"/>
      <c r="G191" s="44"/>
      <c r="H191" s="44"/>
      <c r="I191" s="44"/>
      <c r="J191" s="44"/>
    </row>
    <row r="192" spans="4:10" x14ac:dyDescent="0.2">
      <c r="D192" s="44"/>
      <c r="E192" s="44"/>
      <c r="F192" s="44"/>
      <c r="G192" s="44"/>
      <c r="H192" s="44"/>
      <c r="I192" s="44"/>
      <c r="J192" s="44"/>
    </row>
    <row r="193" spans="4:10" x14ac:dyDescent="0.2">
      <c r="D193" s="44"/>
      <c r="E193" s="44"/>
      <c r="F193" s="44"/>
      <c r="G193" s="44"/>
      <c r="H193" s="44"/>
      <c r="I193" s="44"/>
      <c r="J193" s="44"/>
    </row>
    <row r="194" spans="4:10" x14ac:dyDescent="0.2">
      <c r="D194" s="44"/>
      <c r="E194" s="44"/>
      <c r="F194" s="44"/>
      <c r="G194" s="44"/>
      <c r="H194" s="44"/>
      <c r="I194" s="44"/>
      <c r="J194" s="44"/>
    </row>
    <row r="195" spans="4:10" x14ac:dyDescent="0.2">
      <c r="D195" s="44"/>
      <c r="E195" s="44"/>
      <c r="F195" s="44"/>
      <c r="G195" s="44"/>
      <c r="H195" s="44"/>
      <c r="I195" s="44"/>
      <c r="J195" s="44"/>
    </row>
    <row r="196" spans="4:10" x14ac:dyDescent="0.2">
      <c r="D196" s="44"/>
      <c r="E196" s="44"/>
      <c r="F196" s="44"/>
      <c r="G196" s="44"/>
      <c r="H196" s="44"/>
      <c r="I196" s="44"/>
      <c r="J196" s="44"/>
    </row>
    <row r="197" spans="4:10" x14ac:dyDescent="0.2">
      <c r="D197" s="44"/>
      <c r="E197" s="44"/>
      <c r="F197" s="44"/>
      <c r="G197" s="44"/>
      <c r="H197" s="44"/>
      <c r="I197" s="44"/>
      <c r="J197" s="44"/>
    </row>
    <row r="198" spans="4:10" x14ac:dyDescent="0.2">
      <c r="D198" s="44"/>
      <c r="E198" s="44"/>
      <c r="F198" s="44"/>
      <c r="G198" s="44"/>
      <c r="H198" s="44"/>
      <c r="I198" s="44"/>
      <c r="J198" s="44"/>
    </row>
    <row r="199" spans="4:10" x14ac:dyDescent="0.2">
      <c r="D199" s="44"/>
      <c r="E199" s="44"/>
      <c r="F199" s="44"/>
      <c r="G199" s="44"/>
      <c r="H199" s="44"/>
      <c r="I199" s="44"/>
      <c r="J199" s="44"/>
    </row>
    <row r="200" spans="4:10" x14ac:dyDescent="0.2">
      <c r="D200" s="44"/>
      <c r="E200" s="44"/>
      <c r="F200" s="44"/>
      <c r="G200" s="44"/>
      <c r="H200" s="44"/>
      <c r="I200" s="44"/>
      <c r="J200" s="44"/>
    </row>
    <row r="201" spans="4:10" x14ac:dyDescent="0.2">
      <c r="D201" s="44"/>
      <c r="E201" s="44"/>
      <c r="F201" s="44"/>
      <c r="G201" s="44"/>
      <c r="H201" s="44"/>
      <c r="I201" s="44"/>
      <c r="J201" s="44"/>
    </row>
    <row r="202" spans="4:10" x14ac:dyDescent="0.2">
      <c r="D202" s="44"/>
      <c r="E202" s="44"/>
      <c r="F202" s="44"/>
      <c r="G202" s="44"/>
      <c r="H202" s="44"/>
      <c r="I202" s="44"/>
      <c r="J202" s="44"/>
    </row>
    <row r="203" spans="4:10" x14ac:dyDescent="0.2">
      <c r="D203" s="44"/>
      <c r="E203" s="44"/>
      <c r="F203" s="44"/>
      <c r="G203" s="44"/>
      <c r="H203" s="44"/>
      <c r="I203" s="44"/>
      <c r="J203" s="44"/>
    </row>
    <row r="204" spans="4:10" x14ac:dyDescent="0.2">
      <c r="D204" s="44"/>
      <c r="E204" s="44"/>
      <c r="F204" s="44"/>
      <c r="G204" s="44"/>
      <c r="H204" s="44"/>
      <c r="I204" s="44"/>
      <c r="J204" s="44"/>
    </row>
    <row r="205" spans="4:10" x14ac:dyDescent="0.2">
      <c r="D205" s="44"/>
      <c r="E205" s="44"/>
      <c r="F205" s="44"/>
      <c r="G205" s="44"/>
      <c r="H205" s="44"/>
      <c r="I205" s="44"/>
      <c r="J205" s="44"/>
    </row>
    <row r="206" spans="4:10" x14ac:dyDescent="0.2">
      <c r="D206" s="44"/>
      <c r="E206" s="44"/>
      <c r="F206" s="44"/>
      <c r="G206" s="44"/>
      <c r="H206" s="44"/>
      <c r="I206" s="44"/>
      <c r="J206" s="44"/>
    </row>
    <row r="207" spans="4:10" x14ac:dyDescent="0.2">
      <c r="D207" s="44"/>
      <c r="E207" s="44"/>
      <c r="F207" s="44"/>
      <c r="G207" s="44"/>
      <c r="H207" s="44"/>
      <c r="I207" s="44"/>
      <c r="J207" s="44"/>
    </row>
    <row r="208" spans="4:10" x14ac:dyDescent="0.2">
      <c r="D208" s="44"/>
      <c r="E208" s="44"/>
      <c r="F208" s="44"/>
      <c r="G208" s="44"/>
      <c r="H208" s="44"/>
      <c r="I208" s="44"/>
      <c r="J208" s="44"/>
    </row>
    <row r="209" spans="4:10" x14ac:dyDescent="0.2">
      <c r="D209" s="44"/>
      <c r="E209" s="44"/>
      <c r="F209" s="44"/>
      <c r="G209" s="44"/>
      <c r="H209" s="44"/>
      <c r="I209" s="44"/>
      <c r="J209" s="44"/>
    </row>
    <row r="210" spans="4:10" x14ac:dyDescent="0.2">
      <c r="D210" s="44"/>
      <c r="E210" s="44"/>
      <c r="F210" s="44"/>
      <c r="G210" s="44"/>
      <c r="H210" s="44"/>
      <c r="I210" s="44"/>
      <c r="J210" s="44"/>
    </row>
    <row r="211" spans="4:10" x14ac:dyDescent="0.2">
      <c r="D211" s="44"/>
      <c r="E211" s="44"/>
      <c r="F211" s="44"/>
      <c r="G211" s="44"/>
      <c r="H211" s="44"/>
      <c r="I211" s="44"/>
      <c r="J211" s="44"/>
    </row>
    <row r="212" spans="4:10" x14ac:dyDescent="0.2">
      <c r="D212" s="44"/>
      <c r="E212" s="44"/>
      <c r="F212" s="44"/>
      <c r="G212" s="44"/>
      <c r="H212" s="44"/>
      <c r="I212" s="44"/>
      <c r="J212" s="44"/>
    </row>
    <row r="213" spans="4:10" x14ac:dyDescent="0.2">
      <c r="D213" s="44"/>
      <c r="E213" s="44"/>
      <c r="F213" s="44"/>
      <c r="G213" s="44"/>
      <c r="H213" s="44"/>
      <c r="I213" s="44"/>
      <c r="J213" s="44"/>
    </row>
    <row r="214" spans="4:10" x14ac:dyDescent="0.2">
      <c r="D214" s="44"/>
      <c r="E214" s="44"/>
      <c r="F214" s="44"/>
      <c r="G214" s="44"/>
      <c r="H214" s="44"/>
      <c r="I214" s="44"/>
      <c r="J214" s="44"/>
    </row>
    <row r="215" spans="4:10" x14ac:dyDescent="0.2">
      <c r="D215" s="44"/>
      <c r="E215" s="44"/>
      <c r="F215" s="44"/>
      <c r="G215" s="44"/>
      <c r="H215" s="44"/>
      <c r="I215" s="44"/>
      <c r="J215" s="44"/>
    </row>
    <row r="216" spans="4:10" x14ac:dyDescent="0.2">
      <c r="D216" s="44"/>
      <c r="E216" s="44"/>
      <c r="F216" s="44"/>
      <c r="G216" s="44"/>
      <c r="H216" s="44"/>
      <c r="I216" s="44"/>
      <c r="J216" s="44"/>
    </row>
    <row r="217" spans="4:10" x14ac:dyDescent="0.2">
      <c r="D217" s="44"/>
      <c r="E217" s="44"/>
      <c r="F217" s="44"/>
      <c r="G217" s="44"/>
      <c r="H217" s="44"/>
      <c r="I217" s="44"/>
      <c r="J217" s="44"/>
    </row>
    <row r="218" spans="4:10" x14ac:dyDescent="0.2">
      <c r="D218" s="44"/>
      <c r="E218" s="44"/>
      <c r="F218" s="44"/>
      <c r="G218" s="44"/>
      <c r="H218" s="44"/>
      <c r="I218" s="44"/>
      <c r="J218" s="44"/>
    </row>
    <row r="219" spans="4:10" x14ac:dyDescent="0.2">
      <c r="D219" s="44"/>
      <c r="E219" s="44"/>
      <c r="F219" s="44"/>
      <c r="G219" s="44"/>
      <c r="H219" s="44"/>
      <c r="I219" s="44"/>
      <c r="J219" s="44"/>
    </row>
    <row r="220" spans="4:10" x14ac:dyDescent="0.2">
      <c r="D220" s="44"/>
      <c r="E220" s="44"/>
      <c r="F220" s="44"/>
      <c r="G220" s="44"/>
      <c r="H220" s="44"/>
      <c r="I220" s="44"/>
      <c r="J220" s="44"/>
    </row>
    <row r="221" spans="4:10" x14ac:dyDescent="0.2">
      <c r="D221" s="44"/>
      <c r="E221" s="44"/>
      <c r="F221" s="44"/>
      <c r="G221" s="44"/>
      <c r="H221" s="44"/>
      <c r="I221" s="44"/>
      <c r="J221" s="44"/>
    </row>
    <row r="222" spans="4:10" x14ac:dyDescent="0.2">
      <c r="D222" s="44"/>
      <c r="E222" s="44"/>
      <c r="F222" s="44"/>
      <c r="G222" s="44"/>
      <c r="H222" s="44"/>
      <c r="I222" s="44"/>
      <c r="J222" s="44"/>
    </row>
    <row r="223" spans="4:10" x14ac:dyDescent="0.2">
      <c r="D223" s="44"/>
      <c r="E223" s="44"/>
      <c r="F223" s="44"/>
      <c r="G223" s="44"/>
      <c r="H223" s="44"/>
      <c r="I223" s="44"/>
      <c r="J223" s="44"/>
    </row>
    <row r="224" spans="4:10" x14ac:dyDescent="0.2">
      <c r="D224" s="44"/>
      <c r="E224" s="44"/>
      <c r="F224" s="44"/>
      <c r="G224" s="44"/>
      <c r="H224" s="44"/>
      <c r="I224" s="44"/>
      <c r="J224" s="44"/>
    </row>
    <row r="225" spans="4:10" x14ac:dyDescent="0.2">
      <c r="D225" s="44"/>
      <c r="E225" s="44"/>
      <c r="F225" s="44"/>
      <c r="G225" s="44"/>
      <c r="H225" s="44"/>
      <c r="I225" s="44"/>
      <c r="J225" s="44"/>
    </row>
    <row r="226" spans="4:10" x14ac:dyDescent="0.2">
      <c r="D226" s="44"/>
      <c r="E226" s="44"/>
      <c r="F226" s="44"/>
      <c r="G226" s="44"/>
      <c r="H226" s="44"/>
      <c r="I226" s="44"/>
      <c r="J226" s="44"/>
    </row>
    <row r="227" spans="4:10" x14ac:dyDescent="0.2">
      <c r="D227" s="44"/>
      <c r="E227" s="44"/>
      <c r="F227" s="44"/>
      <c r="G227" s="44"/>
      <c r="H227" s="44"/>
      <c r="I227" s="44"/>
      <c r="J227" s="44"/>
    </row>
    <row r="228" spans="4:10" x14ac:dyDescent="0.2">
      <c r="D228" s="44"/>
      <c r="E228" s="44"/>
      <c r="F228" s="44"/>
      <c r="G228" s="44"/>
      <c r="H228" s="44"/>
      <c r="I228" s="44"/>
      <c r="J228" s="44"/>
    </row>
    <row r="229" spans="4:10" x14ac:dyDescent="0.2">
      <c r="D229" s="44"/>
      <c r="E229" s="44"/>
      <c r="F229" s="44"/>
      <c r="G229" s="44"/>
      <c r="H229" s="44"/>
      <c r="I229" s="44"/>
      <c r="J229" s="44"/>
    </row>
    <row r="230" spans="4:10" x14ac:dyDescent="0.2">
      <c r="D230" s="44"/>
      <c r="E230" s="44"/>
      <c r="F230" s="44"/>
      <c r="G230" s="44"/>
      <c r="H230" s="44"/>
      <c r="I230" s="44"/>
      <c r="J230" s="44"/>
    </row>
    <row r="231" spans="4:10" x14ac:dyDescent="0.2">
      <c r="D231" s="44"/>
      <c r="E231" s="44"/>
      <c r="F231" s="44"/>
      <c r="G231" s="44"/>
      <c r="H231" s="44"/>
      <c r="I231" s="44"/>
      <c r="J231" s="44"/>
    </row>
    <row r="232" spans="4:10" x14ac:dyDescent="0.2">
      <c r="D232" s="44"/>
      <c r="E232" s="44"/>
      <c r="F232" s="44"/>
      <c r="G232" s="44"/>
      <c r="H232" s="44"/>
      <c r="I232" s="44"/>
      <c r="J232" s="44"/>
    </row>
    <row r="233" spans="4:10" x14ac:dyDescent="0.2">
      <c r="D233" s="44"/>
      <c r="E233" s="44"/>
      <c r="F233" s="44"/>
      <c r="G233" s="44"/>
      <c r="H233" s="44"/>
      <c r="I233" s="44"/>
      <c r="J233" s="44"/>
    </row>
    <row r="234" spans="4:10" x14ac:dyDescent="0.2">
      <c r="D234" s="44"/>
      <c r="E234" s="44"/>
      <c r="F234" s="44"/>
      <c r="G234" s="44"/>
      <c r="H234" s="44"/>
      <c r="I234" s="44"/>
      <c r="J234" s="44"/>
    </row>
    <row r="235" spans="4:10" x14ac:dyDescent="0.2">
      <c r="D235" s="44"/>
      <c r="E235" s="44"/>
      <c r="F235" s="44"/>
      <c r="G235" s="44"/>
      <c r="H235" s="44"/>
      <c r="I235" s="44"/>
      <c r="J235" s="44"/>
    </row>
    <row r="236" spans="4:10" x14ac:dyDescent="0.2">
      <c r="D236" s="44"/>
      <c r="E236" s="44"/>
      <c r="F236" s="44"/>
      <c r="G236" s="44"/>
      <c r="H236" s="44"/>
      <c r="I236" s="44"/>
      <c r="J236" s="44"/>
    </row>
    <row r="237" spans="4:10" x14ac:dyDescent="0.2">
      <c r="D237" s="44"/>
      <c r="E237" s="44"/>
      <c r="F237" s="44"/>
      <c r="G237" s="44"/>
      <c r="H237" s="44"/>
      <c r="I237" s="44"/>
      <c r="J237" s="44"/>
    </row>
    <row r="238" spans="4:10" x14ac:dyDescent="0.2">
      <c r="D238" s="44"/>
      <c r="E238" s="44"/>
      <c r="F238" s="44"/>
      <c r="G238" s="44"/>
      <c r="H238" s="44"/>
      <c r="I238" s="44"/>
      <c r="J238" s="44"/>
    </row>
    <row r="239" spans="4:10" x14ac:dyDescent="0.2">
      <c r="D239" s="44"/>
      <c r="E239" s="44"/>
      <c r="F239" s="44"/>
      <c r="G239" s="44"/>
      <c r="H239" s="44"/>
      <c r="I239" s="44"/>
      <c r="J239" s="44"/>
    </row>
    <row r="240" spans="4:10" x14ac:dyDescent="0.2">
      <c r="D240" s="44"/>
      <c r="E240" s="44"/>
      <c r="F240" s="44"/>
      <c r="G240" s="44"/>
      <c r="H240" s="44"/>
      <c r="I240" s="44"/>
      <c r="J240" s="44"/>
    </row>
    <row r="241" spans="4:10" x14ac:dyDescent="0.2">
      <c r="D241" s="44"/>
      <c r="E241" s="44"/>
      <c r="F241" s="44"/>
      <c r="G241" s="44"/>
      <c r="H241" s="44"/>
      <c r="I241" s="44"/>
      <c r="J241" s="44"/>
    </row>
    <row r="242" spans="4:10" x14ac:dyDescent="0.2">
      <c r="D242" s="44"/>
      <c r="E242" s="44"/>
      <c r="F242" s="44"/>
      <c r="G242" s="44"/>
      <c r="H242" s="44"/>
      <c r="I242" s="44"/>
      <c r="J242" s="44"/>
    </row>
    <row r="243" spans="4:10" x14ac:dyDescent="0.2">
      <c r="D243" s="44"/>
      <c r="E243" s="44"/>
      <c r="F243" s="44"/>
      <c r="G243" s="44"/>
      <c r="H243" s="44"/>
      <c r="I243" s="44"/>
      <c r="J243" s="44"/>
    </row>
    <row r="244" spans="4:10" x14ac:dyDescent="0.2">
      <c r="D244" s="44"/>
      <c r="E244" s="44"/>
      <c r="F244" s="44"/>
      <c r="G244" s="44"/>
      <c r="H244" s="44"/>
      <c r="I244" s="44"/>
      <c r="J244" s="44"/>
    </row>
    <row r="245" spans="4:10" x14ac:dyDescent="0.2">
      <c r="D245" s="44"/>
      <c r="E245" s="44"/>
      <c r="F245" s="44"/>
      <c r="G245" s="44"/>
      <c r="H245" s="44"/>
      <c r="I245" s="44"/>
      <c r="J245" s="44"/>
    </row>
    <row r="246" spans="4:10" x14ac:dyDescent="0.2">
      <c r="D246" s="44"/>
      <c r="E246" s="44"/>
      <c r="F246" s="44"/>
      <c r="G246" s="44"/>
      <c r="H246" s="44"/>
      <c r="I246" s="44"/>
      <c r="J246" s="44"/>
    </row>
    <row r="247" spans="4:10" x14ac:dyDescent="0.2">
      <c r="D247" s="44"/>
      <c r="E247" s="44"/>
      <c r="F247" s="44"/>
      <c r="G247" s="44"/>
      <c r="H247" s="44"/>
      <c r="I247" s="44"/>
      <c r="J247" s="44"/>
    </row>
    <row r="248" spans="4:10" x14ac:dyDescent="0.2">
      <c r="D248" s="44"/>
      <c r="E248" s="44"/>
      <c r="F248" s="44"/>
      <c r="G248" s="44"/>
      <c r="H248" s="44"/>
      <c r="I248" s="44"/>
      <c r="J248" s="44"/>
    </row>
    <row r="249" spans="4:10" x14ac:dyDescent="0.2">
      <c r="D249" s="44"/>
      <c r="E249" s="44"/>
      <c r="F249" s="44"/>
      <c r="G249" s="44"/>
      <c r="H249" s="44"/>
      <c r="I249" s="44"/>
      <c r="J249" s="44"/>
    </row>
    <row r="250" spans="4:10" x14ac:dyDescent="0.2">
      <c r="D250" s="44"/>
      <c r="E250" s="44"/>
      <c r="F250" s="44"/>
      <c r="G250" s="44"/>
      <c r="H250" s="44"/>
      <c r="I250" s="44"/>
      <c r="J250" s="44"/>
    </row>
    <row r="251" spans="4:10" x14ac:dyDescent="0.2">
      <c r="D251" s="44"/>
      <c r="E251" s="44"/>
      <c r="F251" s="44"/>
      <c r="G251" s="44"/>
      <c r="H251" s="44"/>
      <c r="I251" s="44"/>
      <c r="J251" s="44"/>
    </row>
    <row r="252" spans="4:10" x14ac:dyDescent="0.2">
      <c r="D252" s="44"/>
      <c r="E252" s="44"/>
      <c r="F252" s="44"/>
      <c r="G252" s="44"/>
      <c r="H252" s="44"/>
      <c r="I252" s="44"/>
      <c r="J252" s="44"/>
    </row>
    <row r="253" spans="4:10" x14ac:dyDescent="0.2">
      <c r="D253" s="44"/>
      <c r="E253" s="44"/>
      <c r="F253" s="44"/>
      <c r="G253" s="44"/>
      <c r="H253" s="44"/>
      <c r="I253" s="44"/>
      <c r="J253" s="44"/>
    </row>
    <row r="254" spans="4:10" x14ac:dyDescent="0.2">
      <c r="D254" s="44"/>
      <c r="E254" s="44"/>
      <c r="F254" s="44"/>
      <c r="G254" s="44"/>
      <c r="H254" s="44"/>
      <c r="I254" s="44"/>
      <c r="J254" s="44"/>
    </row>
    <row r="255" spans="4:10" x14ac:dyDescent="0.2">
      <c r="D255" s="44"/>
      <c r="E255" s="44"/>
      <c r="F255" s="44"/>
      <c r="G255" s="44"/>
      <c r="H255" s="44"/>
      <c r="I255" s="44"/>
      <c r="J255" s="44"/>
    </row>
    <row r="256" spans="4:10" x14ac:dyDescent="0.2">
      <c r="D256" s="44"/>
      <c r="E256" s="44"/>
      <c r="F256" s="44"/>
      <c r="G256" s="44"/>
      <c r="H256" s="44"/>
      <c r="I256" s="44"/>
      <c r="J256" s="44"/>
    </row>
    <row r="257" spans="4:10" x14ac:dyDescent="0.2">
      <c r="D257" s="44"/>
      <c r="E257" s="44"/>
      <c r="F257" s="44"/>
      <c r="G257" s="44"/>
      <c r="H257" s="44"/>
      <c r="I257" s="44"/>
      <c r="J257" s="44"/>
    </row>
    <row r="258" spans="4:10" x14ac:dyDescent="0.2">
      <c r="D258" s="44"/>
      <c r="E258" s="44"/>
      <c r="F258" s="44"/>
      <c r="G258" s="44"/>
      <c r="H258" s="44"/>
      <c r="I258" s="44"/>
      <c r="J258" s="44"/>
    </row>
    <row r="259" spans="4:10" x14ac:dyDescent="0.2">
      <c r="D259" s="44"/>
      <c r="E259" s="44"/>
      <c r="F259" s="44"/>
      <c r="G259" s="44"/>
      <c r="H259" s="44"/>
      <c r="I259" s="44"/>
      <c r="J259" s="44"/>
    </row>
    <row r="260" spans="4:10" x14ac:dyDescent="0.2">
      <c r="D260" s="44"/>
      <c r="E260" s="44"/>
      <c r="F260" s="44"/>
      <c r="G260" s="44"/>
      <c r="H260" s="44"/>
      <c r="I260" s="44"/>
      <c r="J260" s="44"/>
    </row>
    <row r="261" spans="4:10" x14ac:dyDescent="0.2">
      <c r="D261" s="44"/>
      <c r="E261" s="44"/>
      <c r="F261" s="44"/>
      <c r="G261" s="44"/>
      <c r="H261" s="44"/>
      <c r="I261" s="44"/>
      <c r="J261" s="44"/>
    </row>
    <row r="262" spans="4:10" x14ac:dyDescent="0.2">
      <c r="D262" s="44"/>
      <c r="E262" s="44"/>
      <c r="F262" s="44"/>
      <c r="G262" s="44"/>
      <c r="H262" s="44"/>
      <c r="I262" s="44"/>
      <c r="J262" s="44"/>
    </row>
    <row r="263" spans="4:10" x14ac:dyDescent="0.2">
      <c r="D263" s="44"/>
      <c r="E263" s="44"/>
      <c r="F263" s="44"/>
      <c r="G263" s="44"/>
      <c r="H263" s="44"/>
      <c r="I263" s="44"/>
      <c r="J263" s="44"/>
    </row>
    <row r="264" spans="4:10" x14ac:dyDescent="0.2">
      <c r="D264" s="44"/>
      <c r="E264" s="44"/>
      <c r="F264" s="44"/>
      <c r="G264" s="44"/>
      <c r="H264" s="44"/>
      <c r="I264" s="44"/>
      <c r="J264" s="44"/>
    </row>
    <row r="265" spans="4:10" x14ac:dyDescent="0.2">
      <c r="D265" s="44"/>
      <c r="E265" s="44"/>
      <c r="F265" s="44"/>
      <c r="G265" s="44"/>
      <c r="H265" s="44"/>
      <c r="I265" s="44"/>
      <c r="J265" s="44"/>
    </row>
    <row r="266" spans="4:10" x14ac:dyDescent="0.2">
      <c r="D266" s="44"/>
      <c r="E266" s="44"/>
      <c r="F266" s="44"/>
      <c r="G266" s="44"/>
      <c r="H266" s="44"/>
      <c r="I266" s="44"/>
      <c r="J266" s="44"/>
    </row>
    <row r="267" spans="4:10" x14ac:dyDescent="0.2">
      <c r="D267" s="44"/>
      <c r="E267" s="44"/>
      <c r="F267" s="44"/>
      <c r="G267" s="44"/>
      <c r="H267" s="44"/>
      <c r="I267" s="44"/>
      <c r="J267" s="44"/>
    </row>
    <row r="268" spans="4:10" x14ac:dyDescent="0.2">
      <c r="D268" s="44"/>
      <c r="E268" s="44"/>
      <c r="F268" s="44"/>
      <c r="G268" s="44"/>
      <c r="H268" s="44"/>
      <c r="I268" s="44"/>
      <c r="J268" s="44"/>
    </row>
    <row r="269" spans="4:10" x14ac:dyDescent="0.2">
      <c r="D269" s="44"/>
      <c r="E269" s="44"/>
      <c r="F269" s="44"/>
      <c r="G269" s="44"/>
      <c r="H269" s="44"/>
      <c r="I269" s="44"/>
      <c r="J269" s="44"/>
    </row>
    <row r="270" spans="4:10" x14ac:dyDescent="0.2">
      <c r="D270" s="44"/>
      <c r="E270" s="44"/>
      <c r="F270" s="44"/>
      <c r="G270" s="44"/>
      <c r="H270" s="44"/>
      <c r="I270" s="44"/>
      <c r="J270" s="44"/>
    </row>
    <row r="271" spans="4:10" x14ac:dyDescent="0.2">
      <c r="D271" s="44"/>
      <c r="E271" s="44"/>
      <c r="F271" s="44"/>
      <c r="G271" s="44"/>
      <c r="H271" s="44"/>
      <c r="I271" s="44"/>
      <c r="J271" s="44"/>
    </row>
    <row r="272" spans="4:10" x14ac:dyDescent="0.2">
      <c r="D272" s="44"/>
      <c r="E272" s="44"/>
      <c r="F272" s="44"/>
      <c r="G272" s="44"/>
      <c r="H272" s="44"/>
      <c r="I272" s="44"/>
      <c r="J272" s="44"/>
    </row>
    <row r="273" spans="4:10" x14ac:dyDescent="0.2">
      <c r="D273" s="44"/>
      <c r="E273" s="44"/>
      <c r="F273" s="44"/>
      <c r="G273" s="44"/>
      <c r="H273" s="44"/>
      <c r="I273" s="44"/>
      <c r="J273" s="44"/>
    </row>
    <row r="274" spans="4:10" x14ac:dyDescent="0.2">
      <c r="D274" s="44"/>
      <c r="E274" s="44"/>
      <c r="F274" s="44"/>
      <c r="G274" s="44"/>
      <c r="H274" s="44"/>
      <c r="I274" s="44"/>
      <c r="J274" s="44"/>
    </row>
    <row r="275" spans="4:10" x14ac:dyDescent="0.2">
      <c r="D275" s="44"/>
      <c r="E275" s="44"/>
      <c r="F275" s="44"/>
      <c r="G275" s="44"/>
      <c r="H275" s="44"/>
      <c r="I275" s="44"/>
      <c r="J275" s="44"/>
    </row>
    <row r="276" spans="4:10" x14ac:dyDescent="0.2">
      <c r="D276" s="44"/>
      <c r="E276" s="44"/>
      <c r="F276" s="44"/>
      <c r="G276" s="44"/>
      <c r="H276" s="44"/>
      <c r="I276" s="44"/>
      <c r="J276" s="44"/>
    </row>
    <row r="277" spans="4:10" x14ac:dyDescent="0.2">
      <c r="D277" s="44"/>
      <c r="E277" s="44"/>
      <c r="F277" s="44"/>
      <c r="G277" s="44"/>
      <c r="H277" s="44"/>
      <c r="I277" s="44"/>
      <c r="J277" s="44"/>
    </row>
    <row r="278" spans="4:10" x14ac:dyDescent="0.2">
      <c r="D278" s="44"/>
      <c r="E278" s="44"/>
      <c r="F278" s="44"/>
      <c r="G278" s="44"/>
      <c r="H278" s="44"/>
      <c r="I278" s="44"/>
      <c r="J278" s="44"/>
    </row>
    <row r="279" spans="4:10" x14ac:dyDescent="0.2">
      <c r="D279" s="44"/>
      <c r="E279" s="44"/>
      <c r="F279" s="44"/>
      <c r="G279" s="44"/>
      <c r="H279" s="44"/>
      <c r="I279" s="44"/>
      <c r="J279" s="44"/>
    </row>
    <row r="280" spans="4:10" x14ac:dyDescent="0.2">
      <c r="D280" s="44"/>
      <c r="E280" s="44"/>
      <c r="F280" s="44"/>
      <c r="G280" s="44"/>
      <c r="H280" s="44"/>
      <c r="I280" s="44"/>
      <c r="J280" s="44"/>
    </row>
    <row r="281" spans="4:10" x14ac:dyDescent="0.2">
      <c r="D281" s="44"/>
      <c r="E281" s="44"/>
      <c r="F281" s="44"/>
      <c r="G281" s="44"/>
      <c r="H281" s="44"/>
      <c r="I281" s="44"/>
      <c r="J281" s="44"/>
    </row>
    <row r="282" spans="4:10" x14ac:dyDescent="0.2">
      <c r="D282" s="44"/>
      <c r="E282" s="44"/>
      <c r="F282" s="44"/>
      <c r="G282" s="44"/>
      <c r="H282" s="44"/>
      <c r="I282" s="44"/>
      <c r="J282" s="44"/>
    </row>
    <row r="283" spans="4:10" x14ac:dyDescent="0.2">
      <c r="D283" s="44"/>
      <c r="E283" s="44"/>
      <c r="F283" s="44"/>
      <c r="G283" s="44"/>
      <c r="H283" s="44"/>
      <c r="I283" s="44"/>
      <c r="J283" s="44"/>
    </row>
    <row r="284" spans="4:10" x14ac:dyDescent="0.2">
      <c r="D284" s="44"/>
      <c r="E284" s="44"/>
      <c r="F284" s="44"/>
      <c r="G284" s="44"/>
      <c r="H284" s="44"/>
      <c r="I284" s="44"/>
      <c r="J284" s="44"/>
    </row>
    <row r="285" spans="4:10" x14ac:dyDescent="0.2">
      <c r="D285" s="44"/>
      <c r="E285" s="44"/>
      <c r="F285" s="44"/>
      <c r="G285" s="44"/>
      <c r="H285" s="44"/>
      <c r="I285" s="44"/>
      <c r="J285" s="44"/>
    </row>
    <row r="286" spans="4:10" x14ac:dyDescent="0.2">
      <c r="D286" s="44"/>
      <c r="E286" s="44"/>
      <c r="F286" s="44"/>
      <c r="G286" s="44"/>
      <c r="H286" s="44"/>
      <c r="I286" s="44"/>
      <c r="J286" s="44"/>
    </row>
    <row r="287" spans="4:10" x14ac:dyDescent="0.2">
      <c r="D287" s="44"/>
      <c r="E287" s="44"/>
      <c r="F287" s="44"/>
      <c r="G287" s="44"/>
      <c r="H287" s="44"/>
      <c r="I287" s="44"/>
      <c r="J287" s="44"/>
    </row>
    <row r="288" spans="4:10" x14ac:dyDescent="0.2">
      <c r="D288" s="44"/>
      <c r="E288" s="44"/>
      <c r="F288" s="44"/>
      <c r="G288" s="44"/>
      <c r="H288" s="44"/>
      <c r="I288" s="44"/>
      <c r="J288" s="44"/>
    </row>
    <row r="289" spans="4:10" x14ac:dyDescent="0.2">
      <c r="D289" s="44"/>
      <c r="E289" s="44"/>
      <c r="F289" s="44"/>
      <c r="G289" s="44"/>
      <c r="H289" s="44"/>
      <c r="I289" s="44"/>
      <c r="J289" s="44"/>
    </row>
    <row r="290" spans="4:10" x14ac:dyDescent="0.2">
      <c r="D290" s="44"/>
      <c r="E290" s="44"/>
      <c r="F290" s="44"/>
      <c r="G290" s="44"/>
      <c r="H290" s="44"/>
      <c r="I290" s="44"/>
      <c r="J290" s="44"/>
    </row>
    <row r="291" spans="4:10" x14ac:dyDescent="0.2">
      <c r="D291" s="44"/>
      <c r="E291" s="44"/>
      <c r="F291" s="44"/>
      <c r="G291" s="44"/>
      <c r="H291" s="44"/>
      <c r="I291" s="44"/>
      <c r="J291" s="44"/>
    </row>
    <row r="292" spans="4:10" x14ac:dyDescent="0.2">
      <c r="D292" s="44"/>
      <c r="E292" s="44"/>
      <c r="F292" s="44"/>
      <c r="G292" s="44"/>
      <c r="H292" s="44"/>
      <c r="I292" s="44"/>
      <c r="J292" s="44"/>
    </row>
    <row r="293" spans="4:10" x14ac:dyDescent="0.2">
      <c r="D293" s="44"/>
      <c r="E293" s="44"/>
      <c r="F293" s="44"/>
      <c r="G293" s="44"/>
      <c r="H293" s="44"/>
      <c r="I293" s="44"/>
      <c r="J293" s="44"/>
    </row>
    <row r="294" spans="4:10" x14ac:dyDescent="0.2">
      <c r="D294" s="44"/>
      <c r="E294" s="44"/>
      <c r="F294" s="44"/>
      <c r="G294" s="44"/>
      <c r="H294" s="44"/>
      <c r="I294" s="44"/>
      <c r="J294" s="44"/>
    </row>
    <row r="295" spans="4:10" x14ac:dyDescent="0.2">
      <c r="D295" s="44"/>
      <c r="E295" s="44"/>
      <c r="F295" s="44"/>
      <c r="G295" s="44"/>
      <c r="H295" s="44"/>
      <c r="I295" s="44"/>
      <c r="J295" s="44"/>
    </row>
    <row r="296" spans="4:10" x14ac:dyDescent="0.2">
      <c r="D296" s="44"/>
      <c r="E296" s="44"/>
      <c r="F296" s="44"/>
      <c r="G296" s="44"/>
      <c r="H296" s="44"/>
      <c r="I296" s="44"/>
      <c r="J296" s="44"/>
    </row>
    <row r="297" spans="4:10" x14ac:dyDescent="0.2">
      <c r="D297" s="44"/>
      <c r="E297" s="44"/>
      <c r="F297" s="44"/>
      <c r="G297" s="44"/>
      <c r="H297" s="44"/>
      <c r="I297" s="44"/>
      <c r="J297" s="44"/>
    </row>
    <row r="298" spans="4:10" x14ac:dyDescent="0.2">
      <c r="D298" s="44"/>
      <c r="E298" s="44"/>
      <c r="F298" s="44"/>
      <c r="G298" s="44"/>
      <c r="H298" s="44"/>
      <c r="I298" s="44"/>
      <c r="J298" s="44"/>
    </row>
    <row r="299" spans="4:10" x14ac:dyDescent="0.2">
      <c r="D299" s="44"/>
      <c r="E299" s="44"/>
      <c r="F299" s="44"/>
      <c r="G299" s="44"/>
      <c r="H299" s="44"/>
      <c r="I299" s="44"/>
      <c r="J299" s="44"/>
    </row>
    <row r="300" spans="4:10" x14ac:dyDescent="0.2">
      <c r="D300" s="44"/>
      <c r="E300" s="44"/>
      <c r="F300" s="44"/>
      <c r="G300" s="44"/>
      <c r="H300" s="44"/>
      <c r="I300" s="44"/>
      <c r="J300" s="44"/>
    </row>
    <row r="301" spans="4:10" x14ac:dyDescent="0.2">
      <c r="D301" s="44"/>
      <c r="E301" s="44"/>
      <c r="F301" s="44"/>
      <c r="G301" s="44"/>
      <c r="H301" s="44"/>
      <c r="I301" s="44"/>
      <c r="J301" s="44"/>
    </row>
    <row r="302" spans="4:10" x14ac:dyDescent="0.2">
      <c r="D302" s="44"/>
      <c r="E302" s="44"/>
      <c r="F302" s="44"/>
      <c r="G302" s="44"/>
      <c r="H302" s="44"/>
      <c r="I302" s="44"/>
      <c r="J302" s="44"/>
    </row>
    <row r="303" spans="4:10" x14ac:dyDescent="0.2">
      <c r="D303" s="44"/>
      <c r="E303" s="44"/>
      <c r="F303" s="44"/>
      <c r="G303" s="44"/>
      <c r="H303" s="44"/>
      <c r="I303" s="44"/>
      <c r="J303" s="44"/>
    </row>
    <row r="304" spans="4:10" x14ac:dyDescent="0.2">
      <c r="D304" s="44"/>
      <c r="E304" s="44"/>
      <c r="F304" s="44"/>
      <c r="G304" s="44"/>
      <c r="H304" s="44"/>
      <c r="I304" s="44"/>
      <c r="J304" s="44"/>
    </row>
    <row r="305" spans="4:10" x14ac:dyDescent="0.2">
      <c r="D305" s="44"/>
      <c r="E305" s="44"/>
      <c r="F305" s="44"/>
      <c r="G305" s="44"/>
      <c r="H305" s="44"/>
      <c r="I305" s="44"/>
      <c r="J305" s="44"/>
    </row>
    <row r="306" spans="4:10" x14ac:dyDescent="0.2">
      <c r="D306" s="44"/>
      <c r="E306" s="44"/>
      <c r="F306" s="44"/>
      <c r="G306" s="44"/>
      <c r="H306" s="44"/>
      <c r="I306" s="44"/>
      <c r="J306" s="44"/>
    </row>
    <row r="307" spans="4:10" x14ac:dyDescent="0.2">
      <c r="D307" s="44"/>
      <c r="E307" s="44"/>
      <c r="F307" s="44"/>
      <c r="G307" s="44"/>
      <c r="H307" s="44"/>
      <c r="I307" s="44"/>
      <c r="J307" s="44"/>
    </row>
    <row r="308" spans="4:10" x14ac:dyDescent="0.2">
      <c r="D308" s="44"/>
      <c r="E308" s="44"/>
      <c r="F308" s="44"/>
      <c r="G308" s="44"/>
      <c r="H308" s="44"/>
      <c r="I308" s="44"/>
      <c r="J308" s="44"/>
    </row>
    <row r="309" spans="4:10" x14ac:dyDescent="0.2">
      <c r="D309" s="44"/>
      <c r="E309" s="44"/>
      <c r="F309" s="44"/>
      <c r="G309" s="44"/>
      <c r="H309" s="44"/>
      <c r="I309" s="44"/>
      <c r="J309" s="44"/>
    </row>
    <row r="310" spans="4:10" x14ac:dyDescent="0.2">
      <c r="D310" s="44"/>
      <c r="E310" s="44"/>
      <c r="F310" s="44"/>
      <c r="G310" s="44"/>
      <c r="H310" s="44"/>
      <c r="I310" s="44"/>
      <c r="J310" s="44"/>
    </row>
    <row r="311" spans="4:10" x14ac:dyDescent="0.2">
      <c r="D311" s="44"/>
      <c r="E311" s="44"/>
      <c r="F311" s="44"/>
      <c r="G311" s="44"/>
      <c r="H311" s="44"/>
      <c r="I311" s="44"/>
      <c r="J311" s="44"/>
    </row>
    <row r="312" spans="4:10" x14ac:dyDescent="0.2">
      <c r="D312" s="44"/>
      <c r="E312" s="44"/>
      <c r="F312" s="44"/>
      <c r="G312" s="44"/>
      <c r="H312" s="44"/>
      <c r="I312" s="44"/>
      <c r="J312" s="44"/>
    </row>
    <row r="313" spans="4:10" x14ac:dyDescent="0.2">
      <c r="D313" s="44"/>
      <c r="E313" s="44"/>
      <c r="F313" s="44"/>
      <c r="G313" s="44"/>
      <c r="H313" s="44"/>
      <c r="I313" s="44"/>
      <c r="J313" s="44"/>
    </row>
    <row r="314" spans="4:10" x14ac:dyDescent="0.2">
      <c r="D314" s="44"/>
      <c r="E314" s="44"/>
      <c r="F314" s="44"/>
      <c r="G314" s="44"/>
      <c r="H314" s="44"/>
      <c r="I314" s="44"/>
      <c r="J314" s="44"/>
    </row>
    <row r="315" spans="4:10" x14ac:dyDescent="0.2">
      <c r="D315" s="44"/>
      <c r="E315" s="44"/>
      <c r="F315" s="44"/>
      <c r="G315" s="44"/>
      <c r="H315" s="44"/>
      <c r="I315" s="44"/>
      <c r="J315" s="44"/>
    </row>
    <row r="316" spans="4:10" x14ac:dyDescent="0.2">
      <c r="D316" s="44"/>
      <c r="E316" s="44"/>
      <c r="F316" s="44"/>
      <c r="G316" s="44"/>
      <c r="H316" s="44"/>
      <c r="I316" s="44"/>
      <c r="J316" s="44"/>
    </row>
    <row r="317" spans="4:10" x14ac:dyDescent="0.2">
      <c r="D317" s="44"/>
      <c r="E317" s="44"/>
      <c r="F317" s="44"/>
      <c r="G317" s="44"/>
      <c r="H317" s="44"/>
      <c r="I317" s="44"/>
      <c r="J317" s="44"/>
    </row>
    <row r="318" spans="4:10" x14ac:dyDescent="0.2">
      <c r="D318" s="44"/>
      <c r="E318" s="44"/>
      <c r="F318" s="44"/>
      <c r="G318" s="44"/>
      <c r="H318" s="44"/>
      <c r="I318" s="44"/>
      <c r="J318" s="44"/>
    </row>
    <row r="319" spans="4:10" x14ac:dyDescent="0.2">
      <c r="D319" s="44"/>
      <c r="E319" s="44"/>
      <c r="F319" s="44"/>
      <c r="G319" s="44"/>
      <c r="H319" s="44"/>
      <c r="I319" s="44"/>
      <c r="J319" s="44"/>
    </row>
    <row r="320" spans="4:10" x14ac:dyDescent="0.2">
      <c r="D320" s="44"/>
      <c r="E320" s="44"/>
      <c r="F320" s="44"/>
      <c r="G320" s="44"/>
      <c r="H320" s="44"/>
      <c r="I320" s="44"/>
      <c r="J320" s="44"/>
    </row>
    <row r="321" spans="4:10" x14ac:dyDescent="0.2">
      <c r="D321" s="44"/>
      <c r="E321" s="44"/>
      <c r="F321" s="44"/>
      <c r="G321" s="44"/>
      <c r="H321" s="44"/>
      <c r="I321" s="44"/>
      <c r="J321" s="44"/>
    </row>
    <row r="322" spans="4:10" x14ac:dyDescent="0.2">
      <c r="D322" s="44"/>
      <c r="E322" s="44"/>
      <c r="F322" s="44"/>
      <c r="G322" s="44"/>
      <c r="H322" s="44"/>
      <c r="I322" s="44"/>
      <c r="J322" s="44"/>
    </row>
    <row r="323" spans="4:10" x14ac:dyDescent="0.2">
      <c r="D323" s="44"/>
      <c r="E323" s="44"/>
      <c r="F323" s="44"/>
      <c r="G323" s="44"/>
      <c r="H323" s="44"/>
      <c r="I323" s="44"/>
      <c r="J323" s="44"/>
    </row>
    <row r="324" spans="4:10" x14ac:dyDescent="0.2">
      <c r="D324" s="44"/>
      <c r="E324" s="44"/>
      <c r="F324" s="44"/>
      <c r="G324" s="44"/>
      <c r="H324" s="44"/>
      <c r="I324" s="44"/>
      <c r="J324" s="44"/>
    </row>
    <row r="325" spans="4:10" x14ac:dyDescent="0.2">
      <c r="D325" s="44"/>
      <c r="E325" s="44"/>
      <c r="F325" s="44"/>
      <c r="G325" s="44"/>
      <c r="H325" s="44"/>
      <c r="I325" s="44"/>
      <c r="J325" s="44"/>
    </row>
    <row r="326" spans="4:10" x14ac:dyDescent="0.2">
      <c r="D326" s="44"/>
      <c r="E326" s="44"/>
      <c r="F326" s="44"/>
      <c r="G326" s="44"/>
      <c r="H326" s="44"/>
      <c r="I326" s="44"/>
      <c r="J326" s="44"/>
    </row>
    <row r="327" spans="4:10" x14ac:dyDescent="0.2">
      <c r="D327" s="44"/>
      <c r="E327" s="44"/>
      <c r="F327" s="44"/>
      <c r="G327" s="44"/>
      <c r="H327" s="44"/>
      <c r="I327" s="44"/>
      <c r="J327" s="44"/>
    </row>
    <row r="328" spans="4:10" x14ac:dyDescent="0.2">
      <c r="D328" s="44"/>
      <c r="E328" s="44"/>
      <c r="F328" s="44"/>
      <c r="G328" s="44"/>
      <c r="H328" s="44"/>
      <c r="I328" s="44"/>
      <c r="J328" s="44"/>
    </row>
    <row r="329" spans="4:10" x14ac:dyDescent="0.2">
      <c r="D329" s="44"/>
      <c r="E329" s="44"/>
      <c r="F329" s="44"/>
      <c r="G329" s="44"/>
      <c r="H329" s="44"/>
      <c r="I329" s="44"/>
      <c r="J329" s="44"/>
    </row>
    <row r="330" spans="4:10" x14ac:dyDescent="0.2">
      <c r="D330" s="44"/>
      <c r="E330" s="44"/>
      <c r="F330" s="44"/>
      <c r="G330" s="44"/>
      <c r="H330" s="44"/>
      <c r="I330" s="44"/>
      <c r="J330" s="44"/>
    </row>
    <row r="331" spans="4:10" x14ac:dyDescent="0.2">
      <c r="D331" s="44"/>
      <c r="E331" s="44"/>
      <c r="F331" s="44"/>
      <c r="G331" s="44"/>
      <c r="H331" s="44"/>
      <c r="I331" s="44"/>
      <c r="J331" s="44"/>
    </row>
    <row r="332" spans="4:10" x14ac:dyDescent="0.2">
      <c r="D332" s="44"/>
      <c r="E332" s="44"/>
      <c r="F332" s="44"/>
      <c r="G332" s="44"/>
      <c r="H332" s="44"/>
      <c r="I332" s="44"/>
      <c r="J332" s="44"/>
    </row>
  </sheetData>
  <mergeCells count="3">
    <mergeCell ref="A8:C9"/>
    <mergeCell ref="A1:R1"/>
    <mergeCell ref="A2:R2"/>
  </mergeCells>
  <phoneticPr fontId="4" type="noConversion"/>
  <pageMargins left="0.26" right="0.25" top="0.25" bottom="0.25" header="0" footer="0"/>
  <pageSetup paperSize="3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N21" sqref="N21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1"/>
  </sheetPr>
  <dimension ref="A1:GTM156"/>
  <sheetViews>
    <sheetView showGridLines="0" tabSelected="1" topLeftCell="K1" zoomScale="80" zoomScaleNormal="80" zoomScaleSheetLayoutView="25" workbookViewId="0">
      <pane ySplit="3" topLeftCell="A22" activePane="bottomLeft" state="frozen"/>
      <selection pane="bottomLeft" activeCell="R81" sqref="R81"/>
    </sheetView>
  </sheetViews>
  <sheetFormatPr defaultColWidth="9.140625" defaultRowHeight="15" x14ac:dyDescent="0.2"/>
  <cols>
    <col min="1" max="1" width="6.28515625" style="96" customWidth="1"/>
    <col min="2" max="2" width="14.28515625" style="96" customWidth="1"/>
    <col min="3" max="3" width="33" style="96" customWidth="1"/>
    <col min="4" max="4" width="18.5703125" style="96" customWidth="1"/>
    <col min="5" max="5" width="9.28515625" style="96" customWidth="1"/>
    <col min="6" max="6" width="13.28515625" style="96" customWidth="1"/>
    <col min="7" max="7" width="13.140625" style="96" customWidth="1"/>
    <col min="8" max="9" width="28.7109375" style="96" customWidth="1"/>
    <col min="10" max="10" width="49.28515625" style="96" customWidth="1"/>
    <col min="11" max="11" width="26.7109375" style="96" customWidth="1"/>
    <col min="12" max="12" width="16.5703125" style="96" customWidth="1"/>
    <col min="13" max="13" width="14.7109375" style="96" customWidth="1"/>
    <col min="14" max="14" width="18.42578125" style="96" customWidth="1"/>
    <col min="15" max="15" width="14.140625" style="96" customWidth="1"/>
    <col min="16" max="16" width="18.5703125" style="96" customWidth="1"/>
    <col min="17" max="17" width="19.7109375" style="96" customWidth="1"/>
    <col min="18" max="18" width="15" style="96" customWidth="1"/>
    <col min="19" max="19" width="15.28515625" style="96" customWidth="1"/>
    <col min="20" max="20" width="14.85546875" style="100" customWidth="1"/>
    <col min="21" max="21" width="17.28515625" style="132" customWidth="1"/>
    <col min="22" max="22" width="18.42578125" style="132" customWidth="1"/>
    <col min="23" max="23" width="17.7109375" style="96" customWidth="1"/>
    <col min="24" max="24" width="27" style="96" customWidth="1"/>
    <col min="25" max="25" width="29" style="96" customWidth="1"/>
    <col min="26" max="26" width="28.85546875" style="96" customWidth="1"/>
    <col min="27" max="27" width="11.42578125" style="103" customWidth="1"/>
    <col min="28" max="28" width="7.7109375" style="103" customWidth="1"/>
    <col min="29" max="29" width="7.7109375" style="127" customWidth="1"/>
    <col min="30" max="30" width="11.42578125" style="127" customWidth="1"/>
    <col min="31" max="31" width="16.85546875" style="194" customWidth="1"/>
    <col min="32" max="32" width="18.28515625" style="194" customWidth="1"/>
    <col min="33" max="33" width="16.42578125" style="194" customWidth="1"/>
    <col min="34" max="34" width="16.7109375" style="194" customWidth="1"/>
    <col min="35" max="35" width="4" style="194" customWidth="1"/>
    <col min="36" max="36" width="5" style="194" customWidth="1"/>
    <col min="37" max="37" width="18.7109375" style="194" customWidth="1"/>
    <col min="38" max="38" width="19.5703125" style="194" customWidth="1"/>
    <col min="39" max="39" width="17" style="194" customWidth="1"/>
    <col min="40" max="40" width="15.85546875" style="194" customWidth="1"/>
    <col min="41" max="41" width="17.42578125" style="194" customWidth="1"/>
    <col min="42" max="42" width="16.140625" style="194" customWidth="1"/>
    <col min="43" max="50" width="9.140625" style="104" customWidth="1"/>
    <col min="51" max="170" width="9.140625" style="104"/>
    <col min="171" max="171" width="9.140625" style="104" customWidth="1"/>
    <col min="172" max="16384" width="9.140625" style="104"/>
  </cols>
  <sheetData>
    <row r="1" spans="1:5265" ht="31.15" customHeight="1" thickTop="1" thickBot="1" x14ac:dyDescent="0.25">
      <c r="A1" s="620" t="s">
        <v>384</v>
      </c>
      <c r="B1" s="620"/>
      <c r="C1" s="620"/>
      <c r="D1" s="620"/>
      <c r="E1" s="620"/>
      <c r="F1" s="620"/>
      <c r="G1" s="620"/>
      <c r="N1" s="98"/>
      <c r="U1" s="101"/>
      <c r="V1" s="101"/>
      <c r="W1" s="97"/>
      <c r="X1" s="97"/>
      <c r="Y1" s="97"/>
      <c r="AC1" s="183"/>
      <c r="AD1" s="184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  <c r="AP1" s="612"/>
      <c r="AQ1" s="164"/>
    </row>
    <row r="2" spans="1:5265" ht="30.75" customHeight="1" thickTop="1" thickBot="1" x14ac:dyDescent="0.25">
      <c r="A2" s="620" t="s">
        <v>287</v>
      </c>
      <c r="B2" s="620"/>
      <c r="C2" s="620"/>
      <c r="D2" s="631"/>
      <c r="E2" s="621" t="s">
        <v>206</v>
      </c>
      <c r="F2" s="622"/>
      <c r="G2" s="623"/>
      <c r="N2" s="98"/>
      <c r="T2" s="628" t="s">
        <v>281</v>
      </c>
      <c r="U2" s="629"/>
      <c r="V2" s="630"/>
      <c r="W2" s="97"/>
      <c r="X2" s="97"/>
      <c r="Y2" s="97"/>
      <c r="AC2" s="185"/>
      <c r="AE2" s="614" t="s">
        <v>4</v>
      </c>
      <c r="AF2" s="614"/>
      <c r="AG2" s="614"/>
      <c r="AH2" s="614"/>
      <c r="AI2" s="187"/>
      <c r="AJ2" s="186"/>
      <c r="AK2" s="615" t="s">
        <v>6</v>
      </c>
      <c r="AL2" s="616"/>
      <c r="AM2" s="616"/>
      <c r="AN2" s="616"/>
      <c r="AO2" s="616"/>
      <c r="AP2" s="617"/>
      <c r="AQ2" s="165"/>
    </row>
    <row r="3" spans="1:5265" s="113" customFormat="1" ht="86.25" customHeight="1" thickTop="1" thickBot="1" x14ac:dyDescent="0.25">
      <c r="A3" s="551" t="s">
        <v>92</v>
      </c>
      <c r="B3" s="524" t="s">
        <v>275</v>
      </c>
      <c r="C3" s="524" t="s">
        <v>289</v>
      </c>
      <c r="D3" s="523" t="s">
        <v>259</v>
      </c>
      <c r="E3" s="467" t="s">
        <v>236</v>
      </c>
      <c r="F3" s="466" t="s">
        <v>221</v>
      </c>
      <c r="G3" s="468" t="s">
        <v>237</v>
      </c>
      <c r="H3" s="228" t="s">
        <v>98</v>
      </c>
      <c r="I3" s="107" t="s">
        <v>260</v>
      </c>
      <c r="J3" s="451" t="s">
        <v>154</v>
      </c>
      <c r="K3" s="107" t="s">
        <v>158</v>
      </c>
      <c r="L3" s="451" t="s">
        <v>155</v>
      </c>
      <c r="M3" s="451" t="s">
        <v>261</v>
      </c>
      <c r="N3" s="451" t="s">
        <v>91</v>
      </c>
      <c r="O3" s="109" t="s">
        <v>93</v>
      </c>
      <c r="P3" s="107" t="s">
        <v>94</v>
      </c>
      <c r="Q3" s="108" t="s">
        <v>141</v>
      </c>
      <c r="R3" s="110" t="s">
        <v>99</v>
      </c>
      <c r="S3" s="111" t="s">
        <v>100</v>
      </c>
      <c r="T3" s="105" t="s">
        <v>75</v>
      </c>
      <c r="U3" s="204" t="s">
        <v>97</v>
      </c>
      <c r="V3" s="205" t="s">
        <v>105</v>
      </c>
      <c r="W3" s="106" t="s">
        <v>63</v>
      </c>
      <c r="X3" s="108" t="s">
        <v>101</v>
      </c>
      <c r="Y3" s="107" t="s">
        <v>102</v>
      </c>
      <c r="Z3" s="106" t="s">
        <v>103</v>
      </c>
      <c r="AA3" s="112"/>
      <c r="AB3" s="112"/>
      <c r="AC3" s="188"/>
      <c r="AD3" s="189"/>
      <c r="AE3" s="190" t="s">
        <v>116</v>
      </c>
      <c r="AF3" s="190" t="s">
        <v>117</v>
      </c>
      <c r="AG3" s="190" t="s">
        <v>118</v>
      </c>
      <c r="AH3" s="190" t="s">
        <v>119</v>
      </c>
      <c r="AI3" s="189"/>
      <c r="AJ3" s="189"/>
      <c r="AK3" s="190" t="s">
        <v>120</v>
      </c>
      <c r="AL3" s="190" t="s">
        <v>121</v>
      </c>
      <c r="AM3" s="190" t="s">
        <v>116</v>
      </c>
      <c r="AN3" s="190" t="s">
        <v>117</v>
      </c>
      <c r="AO3" s="190" t="s">
        <v>118</v>
      </c>
      <c r="AP3" s="190" t="s">
        <v>119</v>
      </c>
      <c r="AQ3" s="166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</row>
    <row r="4" spans="1:5265" x14ac:dyDescent="0.2">
      <c r="A4" s="552">
        <v>1</v>
      </c>
      <c r="B4" s="520"/>
      <c r="C4" s="115"/>
      <c r="D4" s="115"/>
      <c r="E4" s="503"/>
      <c r="F4" s="504"/>
      <c r="G4" s="505"/>
      <c r="H4" s="506"/>
      <c r="I4" s="119"/>
      <c r="J4" s="119"/>
      <c r="K4" s="119"/>
      <c r="L4" s="119"/>
      <c r="M4" s="119"/>
      <c r="N4" s="119"/>
      <c r="O4" s="120"/>
      <c r="P4" s="116"/>
      <c r="Q4" s="121"/>
      <c r="R4" s="122"/>
      <c r="S4" s="117"/>
      <c r="T4" s="123">
        <f t="shared" ref="T4:T8" si="0">IF(S4=0,0,(52/R4)*S4*Q4)</f>
        <v>0</v>
      </c>
      <c r="U4" s="124">
        <f t="shared" ref="U4:U8" si="1">IF(P4="down",(52/+R4)*S4, 0)</f>
        <v>0</v>
      </c>
      <c r="V4" s="125">
        <f t="shared" ref="V4:V8" si="2">IF(P4="Up",(52/+R4)*S4,0)</f>
        <v>0</v>
      </c>
      <c r="W4" s="114"/>
      <c r="X4" s="118"/>
      <c r="Y4" s="115"/>
      <c r="Z4" s="114"/>
      <c r="AC4" s="185"/>
      <c r="AE4" s="169"/>
      <c r="AF4" s="169"/>
      <c r="AG4" s="169"/>
      <c r="AH4" s="169"/>
      <c r="AI4" s="127"/>
      <c r="AJ4" s="127"/>
      <c r="AK4" s="169"/>
      <c r="AL4" s="169"/>
      <c r="AM4" s="169"/>
      <c r="AN4" s="169"/>
      <c r="AO4" s="169"/>
      <c r="AP4" s="169"/>
      <c r="AQ4" s="165"/>
    </row>
    <row r="5" spans="1:5265" ht="47.45" customHeight="1" x14ac:dyDescent="0.2">
      <c r="A5" s="553">
        <f>+A4+1</f>
        <v>2</v>
      </c>
      <c r="B5" s="637" t="s">
        <v>378</v>
      </c>
      <c r="C5" s="549" t="s">
        <v>262</v>
      </c>
      <c r="D5" s="436" t="s">
        <v>45</v>
      </c>
      <c r="E5" s="469">
        <v>1</v>
      </c>
      <c r="F5" s="437">
        <v>0.9</v>
      </c>
      <c r="G5" s="470">
        <f>+F5*E5</f>
        <v>0.9</v>
      </c>
      <c r="H5" s="532" t="s">
        <v>263</v>
      </c>
      <c r="I5" s="533" t="s">
        <v>266</v>
      </c>
      <c r="J5" s="541" t="s">
        <v>276</v>
      </c>
      <c r="K5" s="401" t="s">
        <v>297</v>
      </c>
      <c r="L5" s="533" t="s">
        <v>277</v>
      </c>
      <c r="M5" s="533" t="s">
        <v>267</v>
      </c>
      <c r="N5" s="438" t="s">
        <v>43</v>
      </c>
      <c r="O5" s="439" t="s">
        <v>178</v>
      </c>
      <c r="P5" s="443" t="s">
        <v>268</v>
      </c>
      <c r="Q5" s="440">
        <v>1</v>
      </c>
      <c r="R5" s="439">
        <v>4</v>
      </c>
      <c r="S5" s="441">
        <v>5</v>
      </c>
      <c r="T5" s="405">
        <f t="shared" ref="T5:T6" si="3">IF(S5=0,0,(52/R5)*S5*Q5)</f>
        <v>65</v>
      </c>
      <c r="U5" s="406">
        <f t="shared" ref="U5:U6" si="4">IF(P5="down",(52/+R5)*S5, 0)</f>
        <v>65</v>
      </c>
      <c r="V5" s="407">
        <f t="shared" ref="V5:V6" si="5">IF(P5="Up",(52/+R5)*S5,0)</f>
        <v>0</v>
      </c>
      <c r="W5" s="435"/>
      <c r="X5" s="437"/>
      <c r="Y5" s="436"/>
      <c r="Z5" s="442"/>
      <c r="AC5" s="185"/>
      <c r="AE5" s="126">
        <f>SUMIF('PMO Worksheet'!N5,"No",'PMO Worksheet'!V5)</f>
        <v>0</v>
      </c>
      <c r="AF5" s="126">
        <f>SUMIF('PMO Worksheet'!N5,"No",'PMO Worksheet'!U5)</f>
        <v>0</v>
      </c>
      <c r="AG5" s="126">
        <f>SUMIF('PMO Worksheet'!N5,"yes",'PMO Worksheet'!V5)</f>
        <v>0</v>
      </c>
      <c r="AH5" s="126">
        <f>SUMIF('PMO Worksheet'!N5,"Yes",'PMO Worksheet'!U5)</f>
        <v>65</v>
      </c>
      <c r="AI5" s="127"/>
      <c r="AJ5" s="127"/>
      <c r="AK5" s="126">
        <f>SUMIF('PMO Worksheet'!P5,"down",'PMO Worksheet'!T5)</f>
        <v>65</v>
      </c>
      <c r="AL5" s="126">
        <f>SUMIF('PMO Worksheet'!P5,"Up",'PMO Worksheet'!T5)</f>
        <v>0</v>
      </c>
      <c r="AM5" s="126">
        <f>SUMIF('PMO Worksheet'!N5,"no",AL5)</f>
        <v>0</v>
      </c>
      <c r="AN5" s="126">
        <f>SUMIF('PMO Worksheet'!N5,"no",AK5)</f>
        <v>0</v>
      </c>
      <c r="AO5" s="126">
        <f>SUMIF('PMO Worksheet'!N5,"yes",AL5)</f>
        <v>0</v>
      </c>
      <c r="AP5" s="126">
        <f>SUMIF('PMO Worksheet'!N5,"Yes",AK5)</f>
        <v>65</v>
      </c>
      <c r="AQ5" s="165"/>
    </row>
    <row r="6" spans="1:5265" ht="49.5" customHeight="1" x14ac:dyDescent="0.2">
      <c r="A6" s="553">
        <f t="shared" ref="A6:A68" si="6">+A5+1</f>
        <v>3</v>
      </c>
      <c r="B6" s="638"/>
      <c r="C6" s="549" t="s">
        <v>264</v>
      </c>
      <c r="D6" s="436" t="s">
        <v>46</v>
      </c>
      <c r="E6" s="469">
        <v>3</v>
      </c>
      <c r="F6" s="437">
        <v>0.3</v>
      </c>
      <c r="G6" s="470">
        <f t="shared" ref="G6:G68" si="7">+F6*E6</f>
        <v>0.89999999999999991</v>
      </c>
      <c r="H6" s="532" t="s">
        <v>265</v>
      </c>
      <c r="I6" s="338" t="s">
        <v>278</v>
      </c>
      <c r="J6" s="541" t="s">
        <v>279</v>
      </c>
      <c r="K6" s="401" t="s">
        <v>297</v>
      </c>
      <c r="L6" s="533" t="s">
        <v>288</v>
      </c>
      <c r="M6" s="533" t="s">
        <v>267</v>
      </c>
      <c r="N6" s="444" t="s">
        <v>43</v>
      </c>
      <c r="O6" s="443" t="s">
        <v>178</v>
      </c>
      <c r="P6" s="443" t="s">
        <v>268</v>
      </c>
      <c r="Q6" s="445">
        <v>1</v>
      </c>
      <c r="R6" s="203">
        <v>4</v>
      </c>
      <c r="S6" s="446">
        <v>5</v>
      </c>
      <c r="T6" s="405">
        <f t="shared" si="3"/>
        <v>65</v>
      </c>
      <c r="U6" s="406">
        <f t="shared" si="4"/>
        <v>65</v>
      </c>
      <c r="V6" s="407">
        <f t="shared" si="5"/>
        <v>0</v>
      </c>
      <c r="W6" s="435"/>
      <c r="X6" s="437"/>
      <c r="Y6" s="436"/>
      <c r="Z6" s="442"/>
      <c r="AC6" s="185"/>
      <c r="AE6" s="126">
        <f>SUMIF('PMO Worksheet'!N6,"No",'PMO Worksheet'!V6)</f>
        <v>0</v>
      </c>
      <c r="AF6" s="126">
        <f>SUMIF('PMO Worksheet'!N6,"No",'PMO Worksheet'!U6)</f>
        <v>0</v>
      </c>
      <c r="AG6" s="126">
        <f>SUMIF('PMO Worksheet'!N6,"yes",'PMO Worksheet'!V6)</f>
        <v>0</v>
      </c>
      <c r="AH6" s="126">
        <f>SUMIF('PMO Worksheet'!N6,"Yes",'PMO Worksheet'!U6)</f>
        <v>65</v>
      </c>
      <c r="AI6" s="127"/>
      <c r="AJ6" s="127"/>
      <c r="AK6" s="126">
        <f>SUMIF('PMO Worksheet'!P6,"down",'PMO Worksheet'!T6)</f>
        <v>65</v>
      </c>
      <c r="AL6" s="126">
        <f>SUMIF('PMO Worksheet'!P6,"Up",'PMO Worksheet'!T6)</f>
        <v>0</v>
      </c>
      <c r="AM6" s="126">
        <f>SUMIF('PMO Worksheet'!N6,"no",AL6)</f>
        <v>0</v>
      </c>
      <c r="AN6" s="126">
        <f>SUMIF('PMO Worksheet'!N6,"no",AK6)</f>
        <v>0</v>
      </c>
      <c r="AO6" s="126">
        <f>SUMIF('PMO Worksheet'!N6,"yes",AL6)</f>
        <v>0</v>
      </c>
      <c r="AP6" s="126">
        <f>SUMIF('PMO Worksheet'!N6,"Yes",AK6)</f>
        <v>65</v>
      </c>
      <c r="AQ6" s="165"/>
    </row>
    <row r="7" spans="1:5265" s="151" customFormat="1" ht="30" x14ac:dyDescent="0.2">
      <c r="A7" s="554">
        <f t="shared" si="6"/>
        <v>4</v>
      </c>
      <c r="B7" s="638"/>
      <c r="C7" s="549" t="s">
        <v>264</v>
      </c>
      <c r="D7" s="338" t="s">
        <v>45</v>
      </c>
      <c r="E7" s="471">
        <v>1</v>
      </c>
      <c r="F7" s="437">
        <v>0.9</v>
      </c>
      <c r="G7" s="470">
        <f t="shared" si="7"/>
        <v>0.9</v>
      </c>
      <c r="H7" s="337" t="s">
        <v>265</v>
      </c>
      <c r="I7" s="533" t="s">
        <v>266</v>
      </c>
      <c r="J7" s="401" t="s">
        <v>272</v>
      </c>
      <c r="K7" s="401" t="s">
        <v>297</v>
      </c>
      <c r="L7" s="181"/>
      <c r="M7" s="338" t="s">
        <v>267</v>
      </c>
      <c r="N7" s="338" t="s">
        <v>43</v>
      </c>
      <c r="O7" s="397" t="s">
        <v>178</v>
      </c>
      <c r="P7" s="397" t="s">
        <v>273</v>
      </c>
      <c r="Q7" s="176">
        <v>1</v>
      </c>
      <c r="R7" s="175">
        <v>1</v>
      </c>
      <c r="S7" s="177">
        <v>1</v>
      </c>
      <c r="T7" s="405">
        <f t="shared" si="0"/>
        <v>52</v>
      </c>
      <c r="U7" s="406">
        <f t="shared" si="1"/>
        <v>0</v>
      </c>
      <c r="V7" s="407">
        <f t="shared" si="2"/>
        <v>52</v>
      </c>
      <c r="W7" s="182"/>
      <c r="X7" s="180"/>
      <c r="Y7" s="179"/>
      <c r="Z7" s="337"/>
      <c r="AA7" s="103"/>
      <c r="AB7" s="103"/>
      <c r="AC7" s="185"/>
      <c r="AD7" s="127"/>
      <c r="AE7" s="126">
        <f>SUMIF('PMO Worksheet'!N7,"No",'PMO Worksheet'!V7)</f>
        <v>0</v>
      </c>
      <c r="AF7" s="126">
        <f>SUMIF('PMO Worksheet'!N7,"No",'PMO Worksheet'!U7)</f>
        <v>0</v>
      </c>
      <c r="AG7" s="126">
        <f>SUMIF('PMO Worksheet'!N7,"yes",'PMO Worksheet'!V7)</f>
        <v>52</v>
      </c>
      <c r="AH7" s="126">
        <f>SUMIF('PMO Worksheet'!N7,"Yes",'PMO Worksheet'!U7)</f>
        <v>0</v>
      </c>
      <c r="AI7" s="127"/>
      <c r="AJ7" s="127"/>
      <c r="AK7" s="126">
        <f>SUMIF('PMO Worksheet'!P7,"down",'PMO Worksheet'!T7)</f>
        <v>0</v>
      </c>
      <c r="AL7" s="126">
        <f>SUMIF('PMO Worksheet'!P7,"Up",'PMO Worksheet'!T7)</f>
        <v>52</v>
      </c>
      <c r="AM7" s="126">
        <f>SUMIF('PMO Worksheet'!N7,"no",AL7)</f>
        <v>0</v>
      </c>
      <c r="AN7" s="126">
        <f>SUMIF('PMO Worksheet'!N7,"no",AK7)</f>
        <v>0</v>
      </c>
      <c r="AO7" s="126">
        <f>SUMIF('PMO Worksheet'!N7,"yes",AL7)</f>
        <v>52</v>
      </c>
      <c r="AP7" s="126">
        <f>SUMIF('PMO Worksheet'!N7,"Yes",AK7)</f>
        <v>0</v>
      </c>
      <c r="AQ7" s="165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</row>
    <row r="8" spans="1:5265" s="151" customFormat="1" ht="45" x14ac:dyDescent="0.2">
      <c r="A8" s="554">
        <f t="shared" si="6"/>
        <v>5</v>
      </c>
      <c r="B8" s="639"/>
      <c r="C8" s="401" t="s">
        <v>270</v>
      </c>
      <c r="D8" s="179" t="s">
        <v>47</v>
      </c>
      <c r="E8" s="471">
        <v>5</v>
      </c>
      <c r="F8" s="437">
        <v>0.9</v>
      </c>
      <c r="G8" s="470">
        <f t="shared" ref="G8" si="8">+F8*E8</f>
        <v>4.5</v>
      </c>
      <c r="H8" s="337" t="s">
        <v>280</v>
      </c>
      <c r="I8" s="533" t="s">
        <v>266</v>
      </c>
      <c r="J8" s="401" t="s">
        <v>271</v>
      </c>
      <c r="K8" s="401" t="s">
        <v>164</v>
      </c>
      <c r="L8" s="181"/>
      <c r="M8" s="338" t="s">
        <v>267</v>
      </c>
      <c r="N8" s="338" t="s">
        <v>43</v>
      </c>
      <c r="O8" s="397" t="s">
        <v>178</v>
      </c>
      <c r="P8" s="397" t="s">
        <v>268</v>
      </c>
      <c r="Q8" s="176">
        <v>1</v>
      </c>
      <c r="R8" s="175">
        <v>4</v>
      </c>
      <c r="S8" s="177">
        <v>5</v>
      </c>
      <c r="T8" s="405">
        <f t="shared" si="0"/>
        <v>65</v>
      </c>
      <c r="U8" s="406">
        <f t="shared" si="1"/>
        <v>65</v>
      </c>
      <c r="V8" s="407">
        <f t="shared" si="2"/>
        <v>0</v>
      </c>
      <c r="W8" s="182"/>
      <c r="X8" s="402" t="s">
        <v>282</v>
      </c>
      <c r="Y8" s="179"/>
      <c r="Z8" s="337"/>
      <c r="AA8" s="103"/>
      <c r="AB8" s="103"/>
      <c r="AC8" s="185"/>
      <c r="AD8" s="127"/>
      <c r="AE8" s="126">
        <f>SUMIF('PMO Worksheet'!N8,"No",'PMO Worksheet'!V8)</f>
        <v>0</v>
      </c>
      <c r="AF8" s="126">
        <f>SUMIF('PMO Worksheet'!N8,"No",'PMO Worksheet'!U8)</f>
        <v>0</v>
      </c>
      <c r="AG8" s="126">
        <f>SUMIF('PMO Worksheet'!N8,"yes",'PMO Worksheet'!V8)</f>
        <v>0</v>
      </c>
      <c r="AH8" s="126">
        <f>SUMIF('PMO Worksheet'!N8,"Yes",'PMO Worksheet'!U8)</f>
        <v>65</v>
      </c>
      <c r="AI8" s="127"/>
      <c r="AJ8" s="127"/>
      <c r="AK8" s="126">
        <f>SUMIF('PMO Worksheet'!P8,"down",'PMO Worksheet'!T8)</f>
        <v>65</v>
      </c>
      <c r="AL8" s="126">
        <f>SUMIF('PMO Worksheet'!P8,"Up",'PMO Worksheet'!T8)</f>
        <v>0</v>
      </c>
      <c r="AM8" s="126">
        <f>SUMIF('PMO Worksheet'!N8,"no",AL8)</f>
        <v>0</v>
      </c>
      <c r="AN8" s="126">
        <f>SUMIF('PMO Worksheet'!N8,"no",AK8)</f>
        <v>0</v>
      </c>
      <c r="AO8" s="126">
        <f>SUMIF('PMO Worksheet'!N8,"yes",AL8)</f>
        <v>0</v>
      </c>
      <c r="AP8" s="126">
        <f>SUMIF('PMO Worksheet'!N8,"Yes",AK8)</f>
        <v>65</v>
      </c>
      <c r="AQ8" s="165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</row>
    <row r="9" spans="1:5265" s="151" customFormat="1" ht="30" x14ac:dyDescent="0.2">
      <c r="A9" s="554">
        <f t="shared" si="6"/>
        <v>6</v>
      </c>
      <c r="B9" s="634" t="s">
        <v>274</v>
      </c>
      <c r="C9" s="401" t="s">
        <v>262</v>
      </c>
      <c r="D9" s="179" t="s">
        <v>46</v>
      </c>
      <c r="E9" s="471">
        <v>1</v>
      </c>
      <c r="F9" s="180">
        <v>0.5</v>
      </c>
      <c r="G9" s="470">
        <f t="shared" si="7"/>
        <v>0.5</v>
      </c>
      <c r="H9" s="337" t="s">
        <v>263</v>
      </c>
      <c r="I9" s="533" t="s">
        <v>266</v>
      </c>
      <c r="J9" s="401" t="s">
        <v>293</v>
      </c>
      <c r="K9" s="401" t="s">
        <v>162</v>
      </c>
      <c r="L9" s="181"/>
      <c r="M9" s="338" t="s">
        <v>152</v>
      </c>
      <c r="N9" s="338" t="s">
        <v>44</v>
      </c>
      <c r="O9" s="397" t="s">
        <v>290</v>
      </c>
      <c r="P9" s="397" t="s">
        <v>268</v>
      </c>
      <c r="Q9" s="176">
        <v>1</v>
      </c>
      <c r="R9" s="175">
        <v>52</v>
      </c>
      <c r="S9" s="177">
        <v>60</v>
      </c>
      <c r="T9" s="405">
        <f t="shared" ref="T9" si="9">IF(S9=0,0,(52/R9)*S9*Q9)</f>
        <v>60</v>
      </c>
      <c r="U9" s="406">
        <f t="shared" ref="U9" si="10">IF(P9="down",(52/+R9)*S9, 0)</f>
        <v>60</v>
      </c>
      <c r="V9" s="407">
        <f t="shared" ref="V9" si="11">IF(P9="Up",(52/+R9)*S9,0)</f>
        <v>0</v>
      </c>
      <c r="W9" s="182"/>
      <c r="X9" s="180"/>
      <c r="Y9" s="179"/>
      <c r="Z9" s="337"/>
      <c r="AA9" s="103"/>
      <c r="AB9" s="103"/>
      <c r="AC9" s="185"/>
      <c r="AD9" s="127"/>
      <c r="AE9" s="126">
        <f>SUMIF('PMO Worksheet'!N9,"No",'PMO Worksheet'!V9)</f>
        <v>0</v>
      </c>
      <c r="AF9" s="126">
        <f>SUMIF('PMO Worksheet'!N9,"No",'PMO Worksheet'!U9)</f>
        <v>60</v>
      </c>
      <c r="AG9" s="126">
        <f>SUMIF('PMO Worksheet'!N9,"yes",'PMO Worksheet'!V9)</f>
        <v>0</v>
      </c>
      <c r="AH9" s="126">
        <f>SUMIF('PMO Worksheet'!N9,"Yes",'PMO Worksheet'!U9)</f>
        <v>0</v>
      </c>
      <c r="AI9" s="127"/>
      <c r="AJ9" s="127"/>
      <c r="AK9" s="126">
        <f>SUMIF('PMO Worksheet'!P9,"down",'PMO Worksheet'!T9)</f>
        <v>60</v>
      </c>
      <c r="AL9" s="126">
        <f>SUMIF('PMO Worksheet'!P9,"Up",'PMO Worksheet'!T9)</f>
        <v>0</v>
      </c>
      <c r="AM9" s="126">
        <f>SUMIF('PMO Worksheet'!N9,"no",AL9)</f>
        <v>0</v>
      </c>
      <c r="AN9" s="126">
        <f>SUMIF('PMO Worksheet'!N9,"no",AK9)</f>
        <v>60</v>
      </c>
      <c r="AO9" s="126">
        <f>SUMIF('PMO Worksheet'!N9,"yes",AL9)</f>
        <v>0</v>
      </c>
      <c r="AP9" s="126">
        <f>SUMIF('PMO Worksheet'!N9,"Yes",AK9)</f>
        <v>0</v>
      </c>
      <c r="AQ9" s="165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</row>
    <row r="10" spans="1:5265" s="151" customFormat="1" ht="23.25" customHeight="1" x14ac:dyDescent="0.2">
      <c r="A10" s="554">
        <f t="shared" si="6"/>
        <v>7</v>
      </c>
      <c r="B10" s="636"/>
      <c r="C10" s="401" t="s">
        <v>269</v>
      </c>
      <c r="D10" s="338" t="s">
        <v>46</v>
      </c>
      <c r="E10" s="471">
        <v>4</v>
      </c>
      <c r="F10" s="180">
        <v>0.7</v>
      </c>
      <c r="G10" s="470">
        <f t="shared" si="7"/>
        <v>2.8</v>
      </c>
      <c r="H10" s="337" t="s">
        <v>283</v>
      </c>
      <c r="I10" s="533" t="s">
        <v>266</v>
      </c>
      <c r="J10" s="401" t="s">
        <v>284</v>
      </c>
      <c r="K10" s="401" t="s">
        <v>164</v>
      </c>
      <c r="L10" s="181"/>
      <c r="M10" s="338" t="s">
        <v>152</v>
      </c>
      <c r="N10" s="338" t="s">
        <v>44</v>
      </c>
      <c r="O10" s="397" t="s">
        <v>290</v>
      </c>
      <c r="P10" s="397" t="s">
        <v>268</v>
      </c>
      <c r="Q10" s="176">
        <v>1</v>
      </c>
      <c r="R10" s="175">
        <v>4</v>
      </c>
      <c r="S10" s="177">
        <v>5</v>
      </c>
      <c r="T10" s="405">
        <f t="shared" ref="T10:T69" si="12">IF(S10=0,0,(52/R10)*S10*Q10)</f>
        <v>65</v>
      </c>
      <c r="U10" s="406">
        <f t="shared" ref="U10:U69" si="13">IF(P10="down",(52/+R10)*S10, 0)</f>
        <v>65</v>
      </c>
      <c r="V10" s="407">
        <f t="shared" ref="V10:V69" si="14">IF(P10="Up",(52/+R10)*S10,0)</f>
        <v>0</v>
      </c>
      <c r="W10" s="182"/>
      <c r="X10" s="180"/>
      <c r="Y10" s="179"/>
      <c r="Z10" s="337"/>
      <c r="AA10" s="103"/>
      <c r="AB10" s="103"/>
      <c r="AC10" s="185"/>
      <c r="AD10" s="127"/>
      <c r="AE10" s="126">
        <f>SUMIF('PMO Worksheet'!N10,"No",'PMO Worksheet'!V10)</f>
        <v>0</v>
      </c>
      <c r="AF10" s="126">
        <f>SUMIF('PMO Worksheet'!N10,"No",'PMO Worksheet'!U10)</f>
        <v>65</v>
      </c>
      <c r="AG10" s="126">
        <f>SUMIF('PMO Worksheet'!N10,"yes",'PMO Worksheet'!V10)</f>
        <v>0</v>
      </c>
      <c r="AH10" s="126">
        <f>SUMIF('PMO Worksheet'!N10,"Yes",'PMO Worksheet'!U10)</f>
        <v>0</v>
      </c>
      <c r="AI10" s="127"/>
      <c r="AJ10" s="127"/>
      <c r="AK10" s="126">
        <f>SUMIF('PMO Worksheet'!P10,"down",'PMO Worksheet'!T10)</f>
        <v>65</v>
      </c>
      <c r="AL10" s="126">
        <f>SUMIF('PMO Worksheet'!P10,"Up",'PMO Worksheet'!T10)</f>
        <v>0</v>
      </c>
      <c r="AM10" s="126">
        <f>SUMIF('PMO Worksheet'!N10,"no",AL10)</f>
        <v>0</v>
      </c>
      <c r="AN10" s="126">
        <f>SUMIF('PMO Worksheet'!N10,"no",AK10)</f>
        <v>65</v>
      </c>
      <c r="AO10" s="126">
        <f>SUMIF('PMO Worksheet'!N10,"yes",AL10)</f>
        <v>0</v>
      </c>
      <c r="AP10" s="126">
        <f>SUMIF('PMO Worksheet'!N10,"Yes",AK10)</f>
        <v>0</v>
      </c>
      <c r="AQ10" s="165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</row>
    <row r="11" spans="1:5265" s="433" customFormat="1" ht="45" x14ac:dyDescent="0.2">
      <c r="A11" s="554">
        <f t="shared" si="6"/>
        <v>8</v>
      </c>
      <c r="B11" s="634" t="s">
        <v>299</v>
      </c>
      <c r="C11" s="401" t="s">
        <v>292</v>
      </c>
      <c r="D11" s="338" t="s">
        <v>46</v>
      </c>
      <c r="E11" s="471">
        <v>1</v>
      </c>
      <c r="F11" s="180">
        <v>0.1</v>
      </c>
      <c r="G11" s="470">
        <f t="shared" si="7"/>
        <v>0.1</v>
      </c>
      <c r="H11" s="557" t="s">
        <v>294</v>
      </c>
      <c r="I11" s="338" t="s">
        <v>309</v>
      </c>
      <c r="J11" s="401" t="s">
        <v>310</v>
      </c>
      <c r="K11" s="401" t="s">
        <v>297</v>
      </c>
      <c r="L11" s="338" t="s">
        <v>311</v>
      </c>
      <c r="M11" s="338" t="s">
        <v>298</v>
      </c>
      <c r="N11" s="338" t="s">
        <v>44</v>
      </c>
      <c r="O11" s="397" t="s">
        <v>290</v>
      </c>
      <c r="P11" s="397" t="s">
        <v>41</v>
      </c>
      <c r="Q11" s="176">
        <v>1</v>
      </c>
      <c r="R11" s="175">
        <v>4</v>
      </c>
      <c r="S11" s="177">
        <v>5</v>
      </c>
      <c r="T11" s="405">
        <f t="shared" si="12"/>
        <v>65</v>
      </c>
      <c r="U11" s="406">
        <f t="shared" si="13"/>
        <v>65</v>
      </c>
      <c r="V11" s="407">
        <f t="shared" si="14"/>
        <v>0</v>
      </c>
      <c r="W11" s="182"/>
      <c r="X11" s="180"/>
      <c r="Y11" s="179"/>
      <c r="Z11" s="337"/>
      <c r="AA11" s="103"/>
      <c r="AB11" s="103"/>
      <c r="AC11" s="185"/>
      <c r="AD11" s="127"/>
      <c r="AE11" s="126">
        <f>SUMIF('PMO Worksheet'!N11,"No",'PMO Worksheet'!V11)</f>
        <v>0</v>
      </c>
      <c r="AF11" s="126">
        <f>SUMIF('PMO Worksheet'!N11,"No",'PMO Worksheet'!U11)</f>
        <v>65</v>
      </c>
      <c r="AG11" s="126">
        <f>SUMIF('PMO Worksheet'!N11,"yes",'PMO Worksheet'!V11)</f>
        <v>0</v>
      </c>
      <c r="AH11" s="126">
        <f>SUMIF('PMO Worksheet'!N11,"Yes",'PMO Worksheet'!U11)</f>
        <v>0</v>
      </c>
      <c r="AI11" s="127"/>
      <c r="AJ11" s="127"/>
      <c r="AK11" s="126">
        <f>SUMIF('PMO Worksheet'!P11,"down",'PMO Worksheet'!T11)</f>
        <v>65</v>
      </c>
      <c r="AL11" s="126">
        <f>SUMIF('PMO Worksheet'!P11,"Up",'PMO Worksheet'!T11)</f>
        <v>0</v>
      </c>
      <c r="AM11" s="126">
        <f>SUMIF('PMO Worksheet'!N11,"no",AL11)</f>
        <v>0</v>
      </c>
      <c r="AN11" s="126">
        <f>SUMIF('PMO Worksheet'!N11,"no",AK11)</f>
        <v>65</v>
      </c>
      <c r="AO11" s="126">
        <f>SUMIF('PMO Worksheet'!N11,"yes",AL11)</f>
        <v>0</v>
      </c>
      <c r="AP11" s="126">
        <f>SUMIF('PMO Worksheet'!N11,"Yes",AK11)</f>
        <v>0</v>
      </c>
      <c r="AQ11" s="165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1"/>
      <c r="HB11" s="151"/>
      <c r="HC11" s="151"/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  <c r="ID11" s="151"/>
      <c r="IE11" s="151"/>
      <c r="IF11" s="151"/>
      <c r="IG11" s="151"/>
      <c r="IH11" s="151"/>
      <c r="II11" s="151"/>
      <c r="IJ11" s="151"/>
      <c r="IK11" s="151"/>
      <c r="IL11" s="151"/>
      <c r="IM11" s="151"/>
      <c r="IN11" s="151"/>
      <c r="IO11" s="151"/>
      <c r="IP11" s="151"/>
      <c r="IQ11" s="151"/>
      <c r="IR11" s="151"/>
      <c r="IS11" s="151"/>
      <c r="IT11" s="151"/>
      <c r="IU11" s="151"/>
      <c r="IV11" s="151"/>
      <c r="IW11" s="151"/>
      <c r="IX11" s="151"/>
      <c r="IY11" s="151"/>
      <c r="IZ11" s="151"/>
      <c r="JA11" s="151"/>
      <c r="JB11" s="151"/>
      <c r="JC11" s="151"/>
      <c r="JD11" s="151"/>
      <c r="JE11" s="151"/>
      <c r="JF11" s="151"/>
      <c r="JG11" s="151"/>
      <c r="JH11" s="151"/>
      <c r="JI11" s="151"/>
      <c r="JJ11" s="151"/>
      <c r="JK11" s="151"/>
      <c r="JL11" s="151"/>
      <c r="JM11" s="151"/>
      <c r="JN11" s="151"/>
      <c r="JO11" s="151"/>
      <c r="JP11" s="151"/>
      <c r="JQ11" s="151"/>
      <c r="JR11" s="151"/>
      <c r="JS11" s="151"/>
      <c r="JT11" s="151"/>
      <c r="JU11" s="151"/>
      <c r="JV11" s="151"/>
      <c r="JW11" s="151"/>
      <c r="JX11" s="151"/>
      <c r="JY11" s="151"/>
      <c r="JZ11" s="151"/>
      <c r="KA11" s="151"/>
      <c r="KB11" s="151"/>
      <c r="KC11" s="151"/>
      <c r="KD11" s="151"/>
      <c r="KE11" s="151"/>
      <c r="KF11" s="151"/>
      <c r="KG11" s="151"/>
      <c r="KH11" s="151"/>
      <c r="KI11" s="151"/>
      <c r="KJ11" s="151"/>
      <c r="KK11" s="151"/>
      <c r="KL11" s="151"/>
      <c r="KM11" s="151"/>
      <c r="KN11" s="151"/>
      <c r="KO11" s="151"/>
      <c r="KP11" s="151"/>
      <c r="KQ11" s="151"/>
      <c r="KR11" s="151"/>
      <c r="KS11" s="151"/>
      <c r="KT11" s="151"/>
      <c r="KU11" s="151"/>
      <c r="KV11" s="151"/>
      <c r="KW11" s="151"/>
      <c r="KX11" s="151"/>
      <c r="KY11" s="151"/>
      <c r="KZ11" s="151"/>
      <c r="LA11" s="151"/>
      <c r="LB11" s="151"/>
      <c r="LC11" s="151"/>
      <c r="LD11" s="151"/>
      <c r="LE11" s="151"/>
      <c r="LF11" s="151"/>
      <c r="LG11" s="151"/>
      <c r="LH11" s="151"/>
      <c r="LI11" s="151"/>
      <c r="LJ11" s="151"/>
      <c r="LK11" s="151"/>
      <c r="LL11" s="151"/>
      <c r="LM11" s="151"/>
      <c r="LN11" s="151"/>
      <c r="LO11" s="151"/>
      <c r="LP11" s="151"/>
      <c r="LQ11" s="151"/>
      <c r="LR11" s="151"/>
      <c r="LS11" s="151"/>
      <c r="LT11" s="151"/>
      <c r="LU11" s="151"/>
      <c r="LV11" s="151"/>
      <c r="LW11" s="151"/>
      <c r="LX11" s="151"/>
      <c r="LY11" s="151"/>
      <c r="LZ11" s="151"/>
      <c r="MA11" s="151"/>
      <c r="MB11" s="151"/>
      <c r="MC11" s="151"/>
      <c r="MD11" s="151"/>
      <c r="ME11" s="151"/>
      <c r="MF11" s="151"/>
      <c r="MG11" s="151"/>
      <c r="MH11" s="151"/>
      <c r="MI11" s="151"/>
      <c r="MJ11" s="151"/>
      <c r="MK11" s="151"/>
      <c r="ML11" s="151"/>
      <c r="MM11" s="151"/>
      <c r="MN11" s="151"/>
      <c r="MO11" s="151"/>
      <c r="MP11" s="151"/>
      <c r="MQ11" s="151"/>
      <c r="MR11" s="151"/>
      <c r="MS11" s="151"/>
      <c r="MT11" s="151"/>
      <c r="MU11" s="151"/>
      <c r="MV11" s="151"/>
      <c r="MW11" s="151"/>
      <c r="MX11" s="151"/>
      <c r="MY11" s="151"/>
      <c r="MZ11" s="151"/>
      <c r="NA11" s="151"/>
      <c r="NB11" s="151"/>
      <c r="NC11" s="151"/>
      <c r="ND11" s="151"/>
      <c r="NE11" s="151"/>
      <c r="NF11" s="151"/>
      <c r="NG11" s="151"/>
      <c r="NH11" s="151"/>
      <c r="NI11" s="151"/>
      <c r="NJ11" s="151"/>
      <c r="NK11" s="151"/>
      <c r="NL11" s="151"/>
      <c r="NM11" s="151"/>
      <c r="NN11" s="151"/>
      <c r="NO11" s="151"/>
      <c r="NP11" s="151"/>
      <c r="NQ11" s="151"/>
      <c r="NR11" s="151"/>
      <c r="NS11" s="151"/>
      <c r="NT11" s="151"/>
      <c r="NU11" s="151"/>
      <c r="NV11" s="151"/>
      <c r="NW11" s="151"/>
      <c r="NX11" s="151"/>
      <c r="NY11" s="151"/>
      <c r="NZ11" s="151"/>
      <c r="OA11" s="151"/>
      <c r="OB11" s="151"/>
      <c r="OC11" s="151"/>
      <c r="OD11" s="151"/>
      <c r="OE11" s="151"/>
      <c r="OF11" s="151"/>
      <c r="OG11" s="151"/>
      <c r="OH11" s="151"/>
      <c r="OI11" s="151"/>
      <c r="OJ11" s="151"/>
      <c r="OK11" s="151"/>
      <c r="OL11" s="151"/>
      <c r="OM11" s="151"/>
      <c r="ON11" s="151"/>
      <c r="OO11" s="151"/>
      <c r="OP11" s="151"/>
      <c r="OQ11" s="151"/>
      <c r="OR11" s="151"/>
      <c r="OS11" s="151"/>
      <c r="OT11" s="151"/>
      <c r="OU11" s="151"/>
      <c r="OV11" s="151"/>
      <c r="OW11" s="151"/>
      <c r="OX11" s="151"/>
      <c r="OY11" s="151"/>
      <c r="OZ11" s="151"/>
      <c r="PA11" s="151"/>
      <c r="PB11" s="151"/>
      <c r="PC11" s="151"/>
      <c r="PD11" s="151"/>
      <c r="PE11" s="151"/>
      <c r="PF11" s="151"/>
      <c r="PG11" s="151"/>
      <c r="PH11" s="151"/>
      <c r="PI11" s="151"/>
      <c r="PJ11" s="151"/>
      <c r="PK11" s="151"/>
      <c r="PL11" s="151"/>
      <c r="PM11" s="151"/>
      <c r="PN11" s="151"/>
      <c r="PO11" s="151"/>
      <c r="PP11" s="151"/>
      <c r="PQ11" s="151"/>
      <c r="PR11" s="151"/>
      <c r="PS11" s="151"/>
      <c r="PT11" s="151"/>
      <c r="PU11" s="151"/>
      <c r="PV11" s="151"/>
      <c r="PW11" s="151"/>
      <c r="PX11" s="151"/>
      <c r="PY11" s="151"/>
      <c r="PZ11" s="151"/>
      <c r="QA11" s="151"/>
      <c r="QB11" s="151"/>
      <c r="QC11" s="151"/>
      <c r="QD11" s="151"/>
      <c r="QE11" s="151"/>
      <c r="QF11" s="151"/>
      <c r="QG11" s="151"/>
      <c r="QH11" s="151"/>
      <c r="QI11" s="151"/>
      <c r="QJ11" s="151"/>
      <c r="QK11" s="151"/>
      <c r="QL11" s="151"/>
      <c r="QM11" s="151"/>
      <c r="QN11" s="151"/>
      <c r="QO11" s="151"/>
      <c r="QP11" s="151"/>
      <c r="QQ11" s="151"/>
      <c r="QR11" s="151"/>
      <c r="QS11" s="151"/>
      <c r="QT11" s="151"/>
      <c r="QU11" s="151"/>
      <c r="QV11" s="151"/>
      <c r="QW11" s="151"/>
      <c r="QX11" s="151"/>
      <c r="QY11" s="151"/>
      <c r="QZ11" s="151"/>
      <c r="RA11" s="151"/>
      <c r="RB11" s="151"/>
      <c r="RC11" s="151"/>
      <c r="RD11" s="151"/>
      <c r="RE11" s="151"/>
      <c r="RF11" s="151"/>
      <c r="RG11" s="151"/>
      <c r="RH11" s="151"/>
      <c r="RI11" s="151"/>
      <c r="RJ11" s="151"/>
      <c r="RK11" s="151"/>
      <c r="RL11" s="151"/>
      <c r="RM11" s="151"/>
      <c r="RN11" s="151"/>
      <c r="RO11" s="151"/>
      <c r="RP11" s="151"/>
      <c r="RQ11" s="151"/>
      <c r="RR11" s="151"/>
      <c r="RS11" s="151"/>
      <c r="RT11" s="151"/>
      <c r="RU11" s="151"/>
      <c r="RV11" s="151"/>
      <c r="RW11" s="151"/>
      <c r="RX11" s="151"/>
      <c r="RY11" s="151"/>
      <c r="RZ11" s="151"/>
      <c r="SA11" s="151"/>
      <c r="SB11" s="151"/>
      <c r="SC11" s="151"/>
      <c r="SD11" s="151"/>
      <c r="SE11" s="151"/>
      <c r="SF11" s="151"/>
      <c r="SG11" s="151"/>
      <c r="SH11" s="151"/>
      <c r="SI11" s="151"/>
      <c r="SJ11" s="151"/>
      <c r="SK11" s="151"/>
      <c r="SL11" s="151"/>
      <c r="SM11" s="151"/>
      <c r="SN11" s="151"/>
      <c r="SO11" s="151"/>
      <c r="SP11" s="151"/>
      <c r="SQ11" s="151"/>
      <c r="SR11" s="151"/>
      <c r="SS11" s="151"/>
      <c r="ST11" s="151"/>
      <c r="SU11" s="151"/>
      <c r="SV11" s="151"/>
      <c r="SW11" s="151"/>
      <c r="SX11" s="151"/>
      <c r="SY11" s="151"/>
      <c r="SZ11" s="151"/>
      <c r="TA11" s="151"/>
      <c r="TB11" s="151"/>
      <c r="TC11" s="151"/>
      <c r="TD11" s="151"/>
      <c r="TE11" s="151"/>
      <c r="TF11" s="151"/>
      <c r="TG11" s="151"/>
      <c r="TH11" s="151"/>
      <c r="TI11" s="151"/>
      <c r="TJ11" s="151"/>
      <c r="TK11" s="151"/>
      <c r="TL11" s="151"/>
      <c r="TM11" s="151"/>
      <c r="TN11" s="151"/>
      <c r="TO11" s="151"/>
      <c r="TP11" s="151"/>
      <c r="TQ11" s="151"/>
      <c r="TR11" s="151"/>
      <c r="TS11" s="151"/>
      <c r="TT11" s="151"/>
      <c r="TU11" s="151"/>
      <c r="TV11" s="151"/>
      <c r="TW11" s="151"/>
      <c r="TX11" s="151"/>
      <c r="TY11" s="151"/>
      <c r="TZ11" s="151"/>
      <c r="UA11" s="151"/>
      <c r="UB11" s="151"/>
      <c r="UC11" s="151"/>
      <c r="UD11" s="151"/>
      <c r="UE11" s="151"/>
      <c r="UF11" s="151"/>
      <c r="UG11" s="151"/>
      <c r="UH11" s="151"/>
      <c r="UI11" s="151"/>
      <c r="UJ11" s="151"/>
      <c r="UK11" s="151"/>
      <c r="UL11" s="151"/>
      <c r="UM11" s="151"/>
      <c r="UN11" s="151"/>
      <c r="UO11" s="151"/>
      <c r="UP11" s="151"/>
      <c r="UQ11" s="151"/>
      <c r="UR11" s="151"/>
      <c r="US11" s="151"/>
      <c r="UT11" s="151"/>
      <c r="UU11" s="151"/>
      <c r="UV11" s="151"/>
      <c r="UW11" s="151"/>
      <c r="UX11" s="151"/>
      <c r="UY11" s="151"/>
      <c r="UZ11" s="151"/>
      <c r="VA11" s="151"/>
      <c r="VB11" s="151"/>
      <c r="VC11" s="151"/>
      <c r="VD11" s="151"/>
      <c r="VE11" s="151"/>
      <c r="VF11" s="151"/>
      <c r="VG11" s="151"/>
      <c r="VH11" s="151"/>
      <c r="VI11" s="151"/>
      <c r="VJ11" s="151"/>
      <c r="VK11" s="151"/>
      <c r="VL11" s="151"/>
      <c r="VM11" s="151"/>
      <c r="VN11" s="151"/>
      <c r="VO11" s="151"/>
      <c r="VP11" s="151"/>
      <c r="VQ11" s="151"/>
      <c r="VR11" s="151"/>
      <c r="VS11" s="151"/>
      <c r="VT11" s="151"/>
      <c r="VU11" s="151"/>
      <c r="VV11" s="151"/>
      <c r="VW11" s="151"/>
      <c r="VX11" s="151"/>
      <c r="VY11" s="151"/>
      <c r="VZ11" s="151"/>
      <c r="WA11" s="151"/>
      <c r="WB11" s="151"/>
      <c r="WC11" s="151"/>
      <c r="WD11" s="151"/>
      <c r="WE11" s="151"/>
      <c r="WF11" s="151"/>
      <c r="WG11" s="151"/>
      <c r="WH11" s="151"/>
      <c r="WI11" s="151"/>
      <c r="WJ11" s="151"/>
      <c r="WK11" s="151"/>
      <c r="WL11" s="151"/>
      <c r="WM11" s="151"/>
      <c r="WN11" s="151"/>
      <c r="WO11" s="151"/>
      <c r="WP11" s="151"/>
      <c r="WQ11" s="151"/>
      <c r="WR11" s="151"/>
      <c r="WS11" s="151"/>
      <c r="WT11" s="151"/>
      <c r="WU11" s="151"/>
      <c r="WV11" s="151"/>
      <c r="WW11" s="151"/>
      <c r="WX11" s="151"/>
      <c r="WY11" s="151"/>
      <c r="WZ11" s="151"/>
      <c r="XA11" s="151"/>
      <c r="XB11" s="151"/>
      <c r="XC11" s="151"/>
      <c r="XD11" s="151"/>
      <c r="XE11" s="151"/>
      <c r="XF11" s="151"/>
      <c r="XG11" s="151"/>
      <c r="XH11" s="151"/>
      <c r="XI11" s="151"/>
      <c r="XJ11" s="151"/>
      <c r="XK11" s="151"/>
      <c r="XL11" s="151"/>
      <c r="XM11" s="151"/>
      <c r="XN11" s="151"/>
      <c r="XO11" s="151"/>
      <c r="XP11" s="151"/>
      <c r="XQ11" s="151"/>
      <c r="XR11" s="151"/>
      <c r="XS11" s="151"/>
      <c r="XT11" s="151"/>
      <c r="XU11" s="151"/>
      <c r="XV11" s="151"/>
      <c r="XW11" s="151"/>
      <c r="XX11" s="151"/>
      <c r="XY11" s="151"/>
      <c r="XZ11" s="151"/>
      <c r="YA11" s="151"/>
      <c r="YB11" s="151"/>
      <c r="YC11" s="151"/>
      <c r="YD11" s="151"/>
      <c r="YE11" s="151"/>
      <c r="YF11" s="151"/>
      <c r="YG11" s="151"/>
      <c r="YH11" s="151"/>
      <c r="YI11" s="151"/>
      <c r="YJ11" s="151"/>
      <c r="YK11" s="151"/>
      <c r="YL11" s="151"/>
      <c r="YM11" s="151"/>
      <c r="YN11" s="151"/>
      <c r="YO11" s="151"/>
      <c r="YP11" s="151"/>
      <c r="YQ11" s="151"/>
      <c r="YR11" s="151"/>
      <c r="YS11" s="151"/>
      <c r="YT11" s="151"/>
      <c r="YU11" s="151"/>
      <c r="YV11" s="151"/>
      <c r="YW11" s="151"/>
      <c r="YX11" s="151"/>
      <c r="YY11" s="151"/>
      <c r="YZ11" s="151"/>
      <c r="ZA11" s="151"/>
      <c r="ZB11" s="151"/>
      <c r="ZC11" s="151"/>
      <c r="ZD11" s="151"/>
      <c r="ZE11" s="151"/>
      <c r="ZF11" s="151"/>
      <c r="ZG11" s="151"/>
      <c r="ZH11" s="151"/>
      <c r="ZI11" s="151"/>
      <c r="ZJ11" s="151"/>
      <c r="ZK11" s="151"/>
      <c r="ZL11" s="151"/>
      <c r="ZM11" s="151"/>
      <c r="ZN11" s="151"/>
      <c r="ZO11" s="151"/>
      <c r="ZP11" s="151"/>
      <c r="ZQ11" s="151"/>
      <c r="ZR11" s="151"/>
      <c r="ZS11" s="151"/>
      <c r="ZT11" s="151"/>
      <c r="ZU11" s="151"/>
      <c r="ZV11" s="151"/>
      <c r="ZW11" s="151"/>
      <c r="ZX11" s="151"/>
      <c r="ZY11" s="151"/>
      <c r="ZZ11" s="151"/>
      <c r="AAA11" s="151"/>
      <c r="AAB11" s="151"/>
      <c r="AAC11" s="151"/>
      <c r="AAD11" s="151"/>
      <c r="AAE11" s="151"/>
      <c r="AAF11" s="151"/>
      <c r="AAG11" s="151"/>
      <c r="AAH11" s="151"/>
      <c r="AAI11" s="151"/>
      <c r="AAJ11" s="151"/>
      <c r="AAK11" s="151"/>
      <c r="AAL11" s="151"/>
      <c r="AAM11" s="151"/>
      <c r="AAN11" s="151"/>
      <c r="AAO11" s="151"/>
      <c r="AAP11" s="151"/>
      <c r="AAQ11" s="151"/>
      <c r="AAR11" s="151"/>
      <c r="AAS11" s="151"/>
      <c r="AAT11" s="151"/>
      <c r="AAU11" s="151"/>
      <c r="AAV11" s="151"/>
      <c r="AAW11" s="151"/>
      <c r="AAX11" s="151"/>
      <c r="AAY11" s="151"/>
      <c r="AAZ11" s="151"/>
      <c r="ABA11" s="151"/>
      <c r="ABB11" s="151"/>
      <c r="ABC11" s="151"/>
      <c r="ABD11" s="151"/>
      <c r="ABE11" s="151"/>
      <c r="ABF11" s="151"/>
      <c r="ABG11" s="151"/>
      <c r="ABH11" s="151"/>
      <c r="ABI11" s="151"/>
      <c r="ABJ11" s="151"/>
      <c r="ABK11" s="151"/>
      <c r="ABL11" s="151"/>
      <c r="ABM11" s="151"/>
      <c r="ABN11" s="151"/>
      <c r="ABO11" s="151"/>
      <c r="ABP11" s="151"/>
      <c r="ABQ11" s="151"/>
      <c r="ABR11" s="151"/>
      <c r="ABS11" s="151"/>
      <c r="ABT11" s="151"/>
      <c r="ABU11" s="151"/>
      <c r="ABV11" s="151"/>
      <c r="ABW11" s="151"/>
      <c r="ABX11" s="151"/>
      <c r="ABY11" s="151"/>
      <c r="ABZ11" s="151"/>
      <c r="ACA11" s="151"/>
      <c r="ACB11" s="151"/>
      <c r="ACC11" s="151"/>
      <c r="ACD11" s="151"/>
      <c r="ACE11" s="151"/>
      <c r="ACF11" s="151"/>
      <c r="ACG11" s="151"/>
      <c r="ACH11" s="151"/>
      <c r="ACI11" s="151"/>
      <c r="ACJ11" s="151"/>
      <c r="ACK11" s="151"/>
      <c r="ACL11" s="151"/>
      <c r="ACM11" s="151"/>
      <c r="ACN11" s="151"/>
      <c r="ACO11" s="151"/>
      <c r="ACP11" s="151"/>
      <c r="ACQ11" s="151"/>
      <c r="ACR11" s="151"/>
      <c r="ACS11" s="151"/>
      <c r="ACT11" s="151"/>
      <c r="ACU11" s="151"/>
      <c r="ACV11" s="151"/>
      <c r="ACW11" s="151"/>
      <c r="ACX11" s="151"/>
      <c r="ACY11" s="151"/>
      <c r="ACZ11" s="151"/>
      <c r="ADA11" s="151"/>
      <c r="ADB11" s="151"/>
      <c r="ADC11" s="151"/>
      <c r="ADD11" s="151"/>
      <c r="ADE11" s="151"/>
      <c r="ADF11" s="151"/>
      <c r="ADG11" s="151"/>
      <c r="ADH11" s="151"/>
      <c r="ADI11" s="151"/>
      <c r="ADJ11" s="151"/>
      <c r="ADK11" s="151"/>
      <c r="ADL11" s="151"/>
      <c r="ADM11" s="151"/>
      <c r="ADN11" s="151"/>
      <c r="ADO11" s="151"/>
      <c r="ADP11" s="151"/>
      <c r="ADQ11" s="151"/>
      <c r="ADR11" s="151"/>
      <c r="ADS11" s="151"/>
      <c r="ADT11" s="151"/>
      <c r="ADU11" s="151"/>
      <c r="ADV11" s="151"/>
      <c r="ADW11" s="151"/>
      <c r="ADX11" s="151"/>
      <c r="ADY11" s="151"/>
      <c r="ADZ11" s="151"/>
      <c r="AEA11" s="151"/>
      <c r="AEB11" s="151"/>
      <c r="AEC11" s="151"/>
      <c r="AED11" s="151"/>
      <c r="AEE11" s="151"/>
      <c r="AEF11" s="151"/>
      <c r="AEG11" s="151"/>
      <c r="AEH11" s="151"/>
      <c r="AEI11" s="151"/>
      <c r="AEJ11" s="151"/>
      <c r="AEK11" s="151"/>
      <c r="AEL11" s="151"/>
      <c r="AEM11" s="151"/>
      <c r="AEN11" s="151"/>
      <c r="AEO11" s="151"/>
      <c r="AEP11" s="151"/>
      <c r="AEQ11" s="151"/>
      <c r="AER11" s="151"/>
      <c r="AES11" s="151"/>
      <c r="AET11" s="151"/>
      <c r="AEU11" s="151"/>
      <c r="AEV11" s="151"/>
      <c r="AEW11" s="151"/>
      <c r="AEX11" s="151"/>
      <c r="AEY11" s="151"/>
      <c r="AEZ11" s="151"/>
      <c r="AFA11" s="151"/>
      <c r="AFB11" s="151"/>
      <c r="AFC11" s="151"/>
      <c r="AFD11" s="151"/>
      <c r="AFE11" s="151"/>
      <c r="AFF11" s="151"/>
      <c r="AFG11" s="151"/>
      <c r="AFH11" s="151"/>
      <c r="AFI11" s="151"/>
      <c r="AFJ11" s="151"/>
      <c r="AFK11" s="151"/>
      <c r="AFL11" s="151"/>
      <c r="AFM11" s="151"/>
      <c r="AFN11" s="151"/>
      <c r="AFO11" s="151"/>
      <c r="AFP11" s="151"/>
      <c r="AFQ11" s="151"/>
      <c r="AFR11" s="151"/>
      <c r="AFS11" s="151"/>
      <c r="AFT11" s="151"/>
      <c r="AFU11" s="151"/>
      <c r="AFV11" s="151"/>
      <c r="AFW11" s="151"/>
      <c r="AFX11" s="151"/>
      <c r="AFY11" s="151"/>
      <c r="AFZ11" s="151"/>
      <c r="AGA11" s="151"/>
      <c r="AGB11" s="151"/>
      <c r="AGC11" s="151"/>
      <c r="AGD11" s="151"/>
      <c r="AGE11" s="151"/>
      <c r="AGF11" s="151"/>
      <c r="AGG11" s="151"/>
      <c r="AGH11" s="151"/>
      <c r="AGI11" s="151"/>
      <c r="AGJ11" s="151"/>
      <c r="AGK11" s="151"/>
      <c r="AGL11" s="151"/>
      <c r="AGM11" s="151"/>
      <c r="AGN11" s="151"/>
      <c r="AGO11" s="151"/>
      <c r="AGP11" s="151"/>
      <c r="AGQ11" s="151"/>
      <c r="AGR11" s="151"/>
      <c r="AGS11" s="151"/>
      <c r="AGT11" s="151"/>
      <c r="AGU11" s="151"/>
      <c r="AGV11" s="151"/>
      <c r="AGW11" s="151"/>
      <c r="AGX11" s="151"/>
      <c r="AGY11" s="151"/>
      <c r="AGZ11" s="151"/>
      <c r="AHA11" s="151"/>
      <c r="AHB11" s="151"/>
      <c r="AHC11" s="151"/>
      <c r="AHD11" s="151"/>
      <c r="AHE11" s="151"/>
      <c r="AHF11" s="151"/>
      <c r="AHG11" s="151"/>
      <c r="AHH11" s="151"/>
      <c r="AHI11" s="151"/>
      <c r="AHJ11" s="151"/>
      <c r="AHK11" s="151"/>
      <c r="AHL11" s="151"/>
      <c r="AHM11" s="151"/>
      <c r="AHN11" s="151"/>
      <c r="AHO11" s="151"/>
      <c r="AHP11" s="151"/>
      <c r="AHQ11" s="151"/>
      <c r="AHR11" s="151"/>
      <c r="AHS11" s="151"/>
      <c r="AHT11" s="151"/>
      <c r="AHU11" s="151"/>
      <c r="AHV11" s="151"/>
      <c r="AHW11" s="151"/>
      <c r="AHX11" s="151"/>
      <c r="AHY11" s="151"/>
      <c r="AHZ11" s="151"/>
      <c r="AIA11" s="151"/>
      <c r="AIB11" s="151"/>
      <c r="AIC11" s="151"/>
      <c r="AID11" s="151"/>
      <c r="AIE11" s="151"/>
      <c r="AIF11" s="151"/>
      <c r="AIG11" s="151"/>
      <c r="AIH11" s="151"/>
      <c r="AII11" s="151"/>
      <c r="AIJ11" s="151"/>
      <c r="AIK11" s="151"/>
      <c r="AIL11" s="151"/>
      <c r="AIM11" s="151"/>
      <c r="AIN11" s="151"/>
      <c r="AIO11" s="151"/>
      <c r="AIP11" s="151"/>
      <c r="AIQ11" s="151"/>
      <c r="AIR11" s="151"/>
      <c r="AIS11" s="151"/>
      <c r="AIT11" s="151"/>
      <c r="AIU11" s="151"/>
      <c r="AIV11" s="151"/>
      <c r="AIW11" s="151"/>
      <c r="AIX11" s="151"/>
      <c r="AIY11" s="151"/>
      <c r="AIZ11" s="151"/>
      <c r="AJA11" s="151"/>
      <c r="AJB11" s="151"/>
      <c r="AJC11" s="151"/>
      <c r="AJD11" s="151"/>
      <c r="AJE11" s="151"/>
      <c r="AJF11" s="151"/>
      <c r="AJG11" s="151"/>
      <c r="AJH11" s="151"/>
      <c r="AJI11" s="151"/>
      <c r="AJJ11" s="151"/>
      <c r="AJK11" s="151"/>
      <c r="AJL11" s="151"/>
      <c r="AJM11" s="151"/>
      <c r="AJN11" s="151"/>
      <c r="AJO11" s="151"/>
      <c r="AJP11" s="151"/>
      <c r="AJQ11" s="151"/>
      <c r="AJR11" s="151"/>
      <c r="AJS11" s="151"/>
      <c r="AJT11" s="151"/>
      <c r="AJU11" s="151"/>
      <c r="AJV11" s="151"/>
      <c r="AJW11" s="151"/>
      <c r="AJX11" s="151"/>
      <c r="AJY11" s="151"/>
      <c r="AJZ11" s="151"/>
      <c r="AKA11" s="151"/>
      <c r="AKB11" s="151"/>
      <c r="AKC11" s="151"/>
      <c r="AKD11" s="151"/>
      <c r="AKE11" s="151"/>
      <c r="AKF11" s="151"/>
      <c r="AKG11" s="151"/>
      <c r="AKH11" s="151"/>
      <c r="AKI11" s="151"/>
      <c r="AKJ11" s="151"/>
      <c r="AKK11" s="151"/>
      <c r="AKL11" s="151"/>
      <c r="AKM11" s="151"/>
      <c r="AKN11" s="151"/>
      <c r="AKO11" s="151"/>
      <c r="AKP11" s="151"/>
      <c r="AKQ11" s="151"/>
      <c r="AKR11" s="151"/>
      <c r="AKS11" s="151"/>
      <c r="AKT11" s="151"/>
      <c r="AKU11" s="151"/>
      <c r="AKV11" s="151"/>
      <c r="AKW11" s="151"/>
      <c r="AKX11" s="151"/>
      <c r="AKY11" s="151"/>
      <c r="AKZ11" s="151"/>
      <c r="ALA11" s="151"/>
      <c r="ALB11" s="151"/>
      <c r="ALC11" s="151"/>
      <c r="ALD11" s="151"/>
      <c r="ALE11" s="151"/>
      <c r="ALF11" s="151"/>
      <c r="ALG11" s="151"/>
      <c r="ALH11" s="151"/>
      <c r="ALI11" s="151"/>
      <c r="ALJ11" s="151"/>
      <c r="ALK11" s="151"/>
      <c r="ALL11" s="151"/>
      <c r="ALM11" s="151"/>
      <c r="ALN11" s="151"/>
      <c r="ALO11" s="151"/>
      <c r="ALP11" s="151"/>
      <c r="ALQ11" s="151"/>
      <c r="ALR11" s="151"/>
      <c r="ALS11" s="151"/>
      <c r="ALT11" s="151"/>
      <c r="ALU11" s="151"/>
      <c r="ALV11" s="151"/>
      <c r="ALW11" s="151"/>
      <c r="ALX11" s="151"/>
      <c r="ALY11" s="151"/>
      <c r="ALZ11" s="151"/>
      <c r="AMA11" s="151"/>
      <c r="AMB11" s="151"/>
      <c r="AMC11" s="151"/>
      <c r="AMD11" s="151"/>
      <c r="AME11" s="151"/>
      <c r="AMF11" s="151"/>
      <c r="AMG11" s="151"/>
      <c r="AMH11" s="151"/>
      <c r="AMI11" s="151"/>
      <c r="AMJ11" s="151"/>
      <c r="AMK11" s="151"/>
      <c r="AML11" s="151"/>
      <c r="AMM11" s="151"/>
      <c r="AMN11" s="151"/>
      <c r="AMO11" s="151"/>
      <c r="AMP11" s="151"/>
      <c r="AMQ11" s="151"/>
      <c r="AMR11" s="151"/>
      <c r="AMS11" s="151"/>
      <c r="AMT11" s="151"/>
      <c r="AMU11" s="151"/>
      <c r="AMV11" s="151"/>
      <c r="AMW11" s="151"/>
      <c r="AMX11" s="151"/>
      <c r="AMY11" s="151"/>
      <c r="AMZ11" s="151"/>
      <c r="ANA11" s="151"/>
      <c r="ANB11" s="151"/>
      <c r="ANC11" s="151"/>
      <c r="AND11" s="151"/>
      <c r="ANE11" s="151"/>
      <c r="ANF11" s="151"/>
      <c r="ANG11" s="151"/>
      <c r="ANH11" s="151"/>
      <c r="ANI11" s="151"/>
      <c r="ANJ11" s="151"/>
      <c r="ANK11" s="151"/>
      <c r="ANL11" s="151"/>
      <c r="ANM11" s="151"/>
      <c r="ANN11" s="151"/>
      <c r="ANO11" s="151"/>
      <c r="ANP11" s="151"/>
      <c r="ANQ11" s="151"/>
      <c r="ANR11" s="151"/>
      <c r="ANS11" s="151"/>
      <c r="ANT11" s="151"/>
      <c r="ANU11" s="151"/>
      <c r="ANV11" s="151"/>
      <c r="ANW11" s="151"/>
      <c r="ANX11" s="151"/>
      <c r="ANY11" s="151"/>
      <c r="ANZ11" s="151"/>
      <c r="AOA11" s="151"/>
      <c r="AOB11" s="151"/>
      <c r="AOC11" s="151"/>
      <c r="AOD11" s="151"/>
      <c r="AOE11" s="151"/>
      <c r="AOF11" s="151"/>
      <c r="AOG11" s="151"/>
      <c r="AOH11" s="151"/>
      <c r="AOI11" s="151"/>
      <c r="AOJ11" s="151"/>
      <c r="AOK11" s="151"/>
      <c r="AOL11" s="151"/>
      <c r="AOM11" s="151"/>
      <c r="AON11" s="151"/>
      <c r="AOO11" s="151"/>
      <c r="AOP11" s="151"/>
      <c r="AOQ11" s="151"/>
      <c r="AOR11" s="151"/>
      <c r="AOS11" s="151"/>
      <c r="AOT11" s="151"/>
      <c r="AOU11" s="151"/>
      <c r="AOV11" s="151"/>
      <c r="AOW11" s="151"/>
      <c r="AOX11" s="151"/>
      <c r="AOY11" s="151"/>
      <c r="AOZ11" s="151"/>
      <c r="APA11" s="151"/>
      <c r="APB11" s="151"/>
      <c r="APC11" s="151"/>
      <c r="APD11" s="151"/>
      <c r="APE11" s="151"/>
      <c r="APF11" s="151"/>
      <c r="APG11" s="151"/>
      <c r="APH11" s="151"/>
      <c r="API11" s="151"/>
      <c r="APJ11" s="151"/>
      <c r="APK11" s="151"/>
      <c r="APL11" s="151"/>
      <c r="APM11" s="151"/>
      <c r="APN11" s="151"/>
      <c r="APO11" s="151"/>
      <c r="APP11" s="151"/>
      <c r="APQ11" s="151"/>
      <c r="APR11" s="151"/>
      <c r="APS11" s="151"/>
      <c r="APT11" s="151"/>
      <c r="APU11" s="151"/>
      <c r="APV11" s="151"/>
      <c r="APW11" s="151"/>
      <c r="APX11" s="151"/>
      <c r="APY11" s="151"/>
      <c r="APZ11" s="151"/>
      <c r="AQA11" s="151"/>
      <c r="AQB11" s="151"/>
      <c r="AQC11" s="151"/>
      <c r="AQD11" s="151"/>
      <c r="AQE11" s="151"/>
      <c r="AQF11" s="151"/>
      <c r="AQG11" s="151"/>
      <c r="AQH11" s="151"/>
      <c r="AQI11" s="151"/>
      <c r="AQJ11" s="151"/>
      <c r="AQK11" s="151"/>
      <c r="AQL11" s="151"/>
      <c r="AQM11" s="151"/>
      <c r="AQN11" s="151"/>
      <c r="AQO11" s="151"/>
      <c r="AQP11" s="151"/>
      <c r="AQQ11" s="151"/>
      <c r="AQR11" s="151"/>
      <c r="AQS11" s="151"/>
      <c r="AQT11" s="151"/>
      <c r="AQU11" s="151"/>
      <c r="AQV11" s="151"/>
      <c r="AQW11" s="151"/>
      <c r="AQX11" s="151"/>
      <c r="AQY11" s="151"/>
      <c r="AQZ11" s="151"/>
      <c r="ARA11" s="151"/>
      <c r="ARB11" s="151"/>
      <c r="ARC11" s="151"/>
      <c r="ARD11" s="151"/>
      <c r="ARE11" s="151"/>
      <c r="ARF11" s="151"/>
      <c r="ARG11" s="151"/>
      <c r="ARH11" s="151"/>
      <c r="ARI11" s="151"/>
      <c r="ARJ11" s="151"/>
      <c r="ARK11" s="151"/>
      <c r="ARL11" s="151"/>
      <c r="ARM11" s="151"/>
      <c r="ARN11" s="151"/>
      <c r="ARO11" s="151"/>
      <c r="ARP11" s="151"/>
      <c r="ARQ11" s="151"/>
      <c r="ARR11" s="151"/>
      <c r="ARS11" s="151"/>
      <c r="ART11" s="151"/>
      <c r="ARU11" s="151"/>
      <c r="ARV11" s="151"/>
      <c r="ARW11" s="151"/>
      <c r="ARX11" s="151"/>
      <c r="ARY11" s="151"/>
      <c r="ARZ11" s="151"/>
      <c r="ASA11" s="151"/>
      <c r="ASB11" s="151"/>
      <c r="ASC11" s="151"/>
      <c r="ASD11" s="151"/>
      <c r="ASE11" s="151"/>
      <c r="ASF11" s="151"/>
      <c r="ASG11" s="151"/>
      <c r="ASH11" s="151"/>
      <c r="ASI11" s="151"/>
      <c r="ASJ11" s="151"/>
      <c r="ASK11" s="151"/>
      <c r="ASL11" s="151"/>
      <c r="ASM11" s="151"/>
      <c r="ASN11" s="151"/>
      <c r="ASO11" s="151"/>
      <c r="ASP11" s="151"/>
      <c r="ASQ11" s="151"/>
      <c r="ASR11" s="151"/>
      <c r="ASS11" s="151"/>
      <c r="AST11" s="151"/>
      <c r="ASU11" s="151"/>
      <c r="ASV11" s="151"/>
      <c r="ASW11" s="151"/>
      <c r="ASX11" s="151"/>
      <c r="ASY11" s="151"/>
      <c r="ASZ11" s="151"/>
      <c r="ATA11" s="151"/>
      <c r="ATB11" s="151"/>
      <c r="ATC11" s="151"/>
      <c r="ATD11" s="151"/>
      <c r="ATE11" s="151"/>
      <c r="ATF11" s="151"/>
      <c r="ATG11" s="151"/>
      <c r="ATH11" s="151"/>
      <c r="ATI11" s="151"/>
      <c r="ATJ11" s="151"/>
      <c r="ATK11" s="151"/>
      <c r="ATL11" s="151"/>
      <c r="ATM11" s="151"/>
      <c r="ATN11" s="151"/>
      <c r="ATO11" s="151"/>
      <c r="ATP11" s="151"/>
      <c r="ATQ11" s="151"/>
      <c r="ATR11" s="151"/>
      <c r="ATS11" s="151"/>
      <c r="ATT11" s="151"/>
      <c r="ATU11" s="151"/>
      <c r="ATV11" s="151"/>
      <c r="ATW11" s="151"/>
      <c r="ATX11" s="151"/>
      <c r="ATY11" s="151"/>
      <c r="ATZ11" s="151"/>
      <c r="AUA11" s="151"/>
      <c r="AUB11" s="151"/>
      <c r="AUC11" s="151"/>
      <c r="AUD11" s="151"/>
      <c r="AUE11" s="151"/>
      <c r="AUF11" s="151"/>
      <c r="AUG11" s="151"/>
      <c r="AUH11" s="151"/>
      <c r="AUI11" s="151"/>
      <c r="AUJ11" s="151"/>
      <c r="AUK11" s="151"/>
      <c r="AUL11" s="151"/>
      <c r="AUM11" s="151"/>
      <c r="AUN11" s="151"/>
      <c r="AUO11" s="151"/>
      <c r="AUP11" s="151"/>
      <c r="AUQ11" s="151"/>
      <c r="AUR11" s="151"/>
      <c r="AUS11" s="151"/>
      <c r="AUT11" s="151"/>
      <c r="AUU11" s="151"/>
      <c r="AUV11" s="151"/>
      <c r="AUW11" s="151"/>
      <c r="AUX11" s="151"/>
      <c r="AUY11" s="151"/>
      <c r="AUZ11" s="151"/>
      <c r="AVA11" s="151"/>
      <c r="AVB11" s="151"/>
      <c r="AVC11" s="151"/>
      <c r="AVD11" s="151"/>
      <c r="AVE11" s="151"/>
      <c r="AVF11" s="151"/>
      <c r="AVG11" s="151"/>
      <c r="AVH11" s="151"/>
      <c r="AVI11" s="151"/>
      <c r="AVJ11" s="151"/>
      <c r="AVK11" s="151"/>
      <c r="AVL11" s="151"/>
      <c r="AVM11" s="151"/>
      <c r="AVN11" s="151"/>
      <c r="AVO11" s="151"/>
      <c r="AVP11" s="151"/>
      <c r="AVQ11" s="151"/>
      <c r="AVR11" s="151"/>
      <c r="AVS11" s="151"/>
      <c r="AVT11" s="151"/>
      <c r="AVU11" s="151"/>
      <c r="AVV11" s="151"/>
      <c r="AVW11" s="151"/>
      <c r="AVX11" s="151"/>
      <c r="AVY11" s="151"/>
      <c r="AVZ11" s="151"/>
      <c r="AWA11" s="151"/>
      <c r="AWB11" s="151"/>
      <c r="AWC11" s="151"/>
      <c r="AWD11" s="151"/>
      <c r="AWE11" s="151"/>
      <c r="AWF11" s="151"/>
      <c r="AWG11" s="151"/>
      <c r="AWH11" s="151"/>
      <c r="AWI11" s="151"/>
      <c r="AWJ11" s="151"/>
      <c r="AWK11" s="151"/>
      <c r="AWL11" s="151"/>
      <c r="AWM11" s="151"/>
      <c r="AWN11" s="151"/>
      <c r="AWO11" s="151"/>
      <c r="AWP11" s="151"/>
      <c r="AWQ11" s="151"/>
      <c r="AWR11" s="151"/>
      <c r="AWS11" s="151"/>
      <c r="AWT11" s="151"/>
      <c r="AWU11" s="151"/>
      <c r="AWV11" s="151"/>
      <c r="AWW11" s="151"/>
      <c r="AWX11" s="151"/>
      <c r="AWY11" s="151"/>
      <c r="AWZ11" s="151"/>
      <c r="AXA11" s="151"/>
      <c r="AXB11" s="151"/>
      <c r="AXC11" s="151"/>
      <c r="AXD11" s="151"/>
      <c r="AXE11" s="151"/>
      <c r="AXF11" s="151"/>
      <c r="AXG11" s="151"/>
      <c r="AXH11" s="151"/>
      <c r="AXI11" s="151"/>
      <c r="AXJ11" s="151"/>
      <c r="AXK11" s="151"/>
      <c r="AXL11" s="151"/>
      <c r="AXM11" s="151"/>
      <c r="AXN11" s="151"/>
      <c r="AXO11" s="151"/>
      <c r="AXP11" s="151"/>
      <c r="AXQ11" s="151"/>
      <c r="AXR11" s="151"/>
      <c r="AXS11" s="151"/>
      <c r="AXT11" s="151"/>
      <c r="AXU11" s="151"/>
      <c r="AXV11" s="151"/>
      <c r="AXW11" s="151"/>
      <c r="AXX11" s="151"/>
      <c r="AXY11" s="151"/>
      <c r="AXZ11" s="151"/>
      <c r="AYA11" s="151"/>
      <c r="AYB11" s="151"/>
      <c r="AYC11" s="151"/>
      <c r="AYD11" s="151"/>
      <c r="AYE11" s="151"/>
      <c r="AYF11" s="151"/>
      <c r="AYG11" s="151"/>
      <c r="AYH11" s="151"/>
      <c r="AYI11" s="151"/>
      <c r="AYJ11" s="151"/>
      <c r="AYK11" s="151"/>
      <c r="AYL11" s="151"/>
      <c r="AYM11" s="151"/>
      <c r="AYN11" s="151"/>
      <c r="AYO11" s="151"/>
      <c r="AYP11" s="151"/>
      <c r="AYQ11" s="151"/>
      <c r="AYR11" s="151"/>
      <c r="AYS11" s="151"/>
      <c r="AYT11" s="151"/>
      <c r="AYU11" s="151"/>
      <c r="AYV11" s="151"/>
      <c r="AYW11" s="151"/>
      <c r="AYX11" s="151"/>
      <c r="AYY11" s="151"/>
      <c r="AYZ11" s="151"/>
      <c r="AZA11" s="151"/>
      <c r="AZB11" s="151"/>
      <c r="AZC11" s="151"/>
      <c r="AZD11" s="151"/>
      <c r="AZE11" s="151"/>
      <c r="AZF11" s="151"/>
      <c r="AZG11" s="151"/>
      <c r="AZH11" s="151"/>
      <c r="AZI11" s="151"/>
      <c r="AZJ11" s="151"/>
      <c r="AZK11" s="151"/>
      <c r="AZL11" s="151"/>
      <c r="AZM11" s="151"/>
      <c r="AZN11" s="151"/>
      <c r="AZO11" s="151"/>
      <c r="AZP11" s="151"/>
      <c r="AZQ11" s="151"/>
      <c r="AZR11" s="151"/>
      <c r="AZS11" s="151"/>
      <c r="AZT11" s="151"/>
      <c r="AZU11" s="151"/>
      <c r="AZV11" s="151"/>
      <c r="AZW11" s="151"/>
      <c r="AZX11" s="151"/>
      <c r="AZY11" s="151"/>
      <c r="AZZ11" s="151"/>
      <c r="BAA11" s="151"/>
      <c r="BAB11" s="151"/>
      <c r="BAC11" s="151"/>
      <c r="BAD11" s="151"/>
      <c r="BAE11" s="151"/>
      <c r="BAF11" s="151"/>
      <c r="BAG11" s="151"/>
      <c r="BAH11" s="151"/>
      <c r="BAI11" s="151"/>
      <c r="BAJ11" s="151"/>
      <c r="BAK11" s="151"/>
      <c r="BAL11" s="151"/>
      <c r="BAM11" s="151"/>
      <c r="BAN11" s="151"/>
      <c r="BAO11" s="151"/>
      <c r="BAP11" s="151"/>
      <c r="BAQ11" s="151"/>
      <c r="BAR11" s="151"/>
      <c r="BAS11" s="151"/>
      <c r="BAT11" s="151"/>
      <c r="BAU11" s="151"/>
      <c r="BAV11" s="151"/>
      <c r="BAW11" s="151"/>
      <c r="BAX11" s="151"/>
      <c r="BAY11" s="151"/>
      <c r="BAZ11" s="151"/>
      <c r="BBA11" s="151"/>
      <c r="BBB11" s="151"/>
      <c r="BBC11" s="151"/>
      <c r="BBD11" s="151"/>
      <c r="BBE11" s="151"/>
      <c r="BBF11" s="151"/>
      <c r="BBG11" s="151"/>
      <c r="BBH11" s="151"/>
      <c r="BBI11" s="151"/>
      <c r="BBJ11" s="151"/>
      <c r="BBK11" s="151"/>
      <c r="BBL11" s="151"/>
      <c r="BBM11" s="151"/>
      <c r="BBN11" s="151"/>
      <c r="BBO11" s="151"/>
      <c r="BBP11" s="151"/>
      <c r="BBQ11" s="151"/>
      <c r="BBR11" s="151"/>
      <c r="BBS11" s="151"/>
      <c r="BBT11" s="151"/>
      <c r="BBU11" s="151"/>
      <c r="BBV11" s="151"/>
      <c r="BBW11" s="151"/>
      <c r="BBX11" s="151"/>
      <c r="BBY11" s="151"/>
      <c r="BBZ11" s="151"/>
      <c r="BCA11" s="151"/>
      <c r="BCB11" s="151"/>
      <c r="BCC11" s="151"/>
      <c r="BCD11" s="151"/>
      <c r="BCE11" s="151"/>
      <c r="BCF11" s="151"/>
      <c r="BCG11" s="151"/>
      <c r="BCH11" s="151"/>
      <c r="BCI11" s="151"/>
      <c r="BCJ11" s="151"/>
      <c r="BCK11" s="151"/>
      <c r="BCL11" s="151"/>
      <c r="BCM11" s="151"/>
      <c r="BCN11" s="151"/>
      <c r="BCO11" s="151"/>
      <c r="BCP11" s="151"/>
      <c r="BCQ11" s="151"/>
      <c r="BCR11" s="151"/>
      <c r="BCS11" s="151"/>
      <c r="BCT11" s="151"/>
      <c r="BCU11" s="151"/>
      <c r="BCV11" s="151"/>
      <c r="BCW11" s="151"/>
      <c r="BCX11" s="151"/>
      <c r="BCY11" s="151"/>
      <c r="BCZ11" s="151"/>
      <c r="BDA11" s="151"/>
      <c r="BDB11" s="151"/>
      <c r="BDC11" s="151"/>
      <c r="BDD11" s="151"/>
      <c r="BDE11" s="151"/>
      <c r="BDF11" s="151"/>
      <c r="BDG11" s="151"/>
      <c r="BDH11" s="151"/>
      <c r="BDI11" s="151"/>
      <c r="BDJ11" s="151"/>
      <c r="BDK11" s="151"/>
      <c r="BDL11" s="151"/>
      <c r="BDM11" s="151"/>
      <c r="BDN11" s="151"/>
      <c r="BDO11" s="151"/>
      <c r="BDP11" s="151"/>
      <c r="BDQ11" s="151"/>
      <c r="BDR11" s="151"/>
      <c r="BDS11" s="151"/>
      <c r="BDT11" s="151"/>
      <c r="BDU11" s="151"/>
      <c r="BDV11" s="151"/>
      <c r="BDW11" s="151"/>
      <c r="BDX11" s="151"/>
      <c r="BDY11" s="151"/>
      <c r="BDZ11" s="151"/>
      <c r="BEA11" s="151"/>
      <c r="BEB11" s="151"/>
      <c r="BEC11" s="151"/>
      <c r="BED11" s="151"/>
      <c r="BEE11" s="151"/>
      <c r="BEF11" s="151"/>
      <c r="BEG11" s="151"/>
      <c r="BEH11" s="151"/>
      <c r="BEI11" s="151"/>
      <c r="BEJ11" s="151"/>
      <c r="BEK11" s="151"/>
      <c r="BEL11" s="151"/>
      <c r="BEM11" s="151"/>
      <c r="BEN11" s="151"/>
      <c r="BEO11" s="151"/>
      <c r="BEP11" s="151"/>
      <c r="BEQ11" s="151"/>
      <c r="BER11" s="151"/>
      <c r="BES11" s="151"/>
      <c r="BET11" s="151"/>
      <c r="BEU11" s="151"/>
      <c r="BEV11" s="151"/>
      <c r="BEW11" s="151"/>
      <c r="BEX11" s="151"/>
      <c r="BEY11" s="151"/>
      <c r="BEZ11" s="151"/>
      <c r="BFA11" s="151"/>
      <c r="BFB11" s="151"/>
      <c r="BFC11" s="151"/>
      <c r="BFD11" s="151"/>
      <c r="BFE11" s="151"/>
      <c r="BFF11" s="151"/>
      <c r="BFG11" s="151"/>
      <c r="BFH11" s="151"/>
      <c r="BFI11" s="151"/>
      <c r="BFJ11" s="151"/>
      <c r="BFK11" s="151"/>
      <c r="BFL11" s="151"/>
      <c r="BFM11" s="151"/>
      <c r="BFN11" s="151"/>
      <c r="BFO11" s="151"/>
      <c r="BFP11" s="151"/>
      <c r="BFQ11" s="151"/>
      <c r="BFR11" s="151"/>
      <c r="BFS11" s="151"/>
      <c r="BFT11" s="151"/>
      <c r="BFU11" s="151"/>
      <c r="BFV11" s="151"/>
      <c r="BFW11" s="151"/>
      <c r="BFX11" s="151"/>
      <c r="BFY11" s="151"/>
      <c r="BFZ11" s="151"/>
      <c r="BGA11" s="151"/>
      <c r="BGB11" s="151"/>
      <c r="BGC11" s="151"/>
      <c r="BGD11" s="151"/>
      <c r="BGE11" s="151"/>
      <c r="BGF11" s="151"/>
      <c r="BGG11" s="151"/>
      <c r="BGH11" s="151"/>
      <c r="BGI11" s="151"/>
      <c r="BGJ11" s="151"/>
      <c r="BGK11" s="151"/>
      <c r="BGL11" s="151"/>
      <c r="BGM11" s="151"/>
      <c r="BGN11" s="151"/>
      <c r="BGO11" s="151"/>
      <c r="BGP11" s="151"/>
      <c r="BGQ11" s="151"/>
      <c r="BGR11" s="151"/>
      <c r="BGS11" s="151"/>
      <c r="BGT11" s="151"/>
      <c r="BGU11" s="151"/>
      <c r="BGV11" s="151"/>
      <c r="BGW11" s="151"/>
      <c r="BGX11" s="151"/>
      <c r="BGY11" s="151"/>
      <c r="BGZ11" s="151"/>
      <c r="BHA11" s="151"/>
      <c r="BHB11" s="151"/>
      <c r="BHC11" s="151"/>
      <c r="BHD11" s="151"/>
      <c r="BHE11" s="151"/>
      <c r="BHF11" s="151"/>
      <c r="BHG11" s="151"/>
      <c r="BHH11" s="151"/>
      <c r="BHI11" s="151"/>
      <c r="BHJ11" s="151"/>
      <c r="BHK11" s="151"/>
      <c r="BHL11" s="151"/>
      <c r="BHM11" s="151"/>
      <c r="BHN11" s="151"/>
      <c r="BHO11" s="151"/>
      <c r="BHP11" s="151"/>
      <c r="BHQ11" s="151"/>
      <c r="BHR11" s="151"/>
      <c r="BHS11" s="151"/>
      <c r="BHT11" s="151"/>
      <c r="BHU11" s="151"/>
      <c r="BHV11" s="151"/>
      <c r="BHW11" s="151"/>
      <c r="BHX11" s="151"/>
      <c r="BHY11" s="151"/>
      <c r="BHZ11" s="151"/>
      <c r="BIA11" s="151"/>
      <c r="BIB11" s="151"/>
      <c r="BIC11" s="151"/>
      <c r="BID11" s="151"/>
      <c r="BIE11" s="151"/>
      <c r="BIF11" s="151"/>
      <c r="BIG11" s="151"/>
      <c r="BIH11" s="151"/>
      <c r="BII11" s="151"/>
      <c r="BIJ11" s="151"/>
      <c r="BIK11" s="151"/>
      <c r="BIL11" s="151"/>
      <c r="BIM11" s="151"/>
      <c r="BIN11" s="151"/>
      <c r="BIO11" s="151"/>
      <c r="BIP11" s="151"/>
      <c r="BIQ11" s="151"/>
      <c r="BIR11" s="151"/>
      <c r="BIS11" s="151"/>
      <c r="BIT11" s="151"/>
      <c r="BIU11" s="151"/>
      <c r="BIV11" s="151"/>
      <c r="BIW11" s="151"/>
      <c r="BIX11" s="151"/>
      <c r="BIY11" s="151"/>
      <c r="BIZ11" s="151"/>
      <c r="BJA11" s="151"/>
      <c r="BJB11" s="151"/>
      <c r="BJC11" s="151"/>
      <c r="BJD11" s="151"/>
      <c r="BJE11" s="151"/>
      <c r="BJF11" s="151"/>
      <c r="BJG11" s="151"/>
      <c r="BJH11" s="151"/>
      <c r="BJI11" s="151"/>
      <c r="BJJ11" s="151"/>
      <c r="BJK11" s="151"/>
      <c r="BJL11" s="151"/>
      <c r="BJM11" s="151"/>
      <c r="BJN11" s="151"/>
      <c r="BJO11" s="151"/>
      <c r="BJP11" s="151"/>
      <c r="BJQ11" s="151"/>
      <c r="BJR11" s="151"/>
      <c r="BJS11" s="151"/>
      <c r="BJT11" s="151"/>
      <c r="BJU11" s="151"/>
      <c r="BJV11" s="151"/>
      <c r="BJW11" s="151"/>
      <c r="BJX11" s="151"/>
      <c r="BJY11" s="151"/>
      <c r="BJZ11" s="151"/>
      <c r="BKA11" s="151"/>
      <c r="BKB11" s="151"/>
      <c r="BKC11" s="151"/>
      <c r="BKD11" s="151"/>
      <c r="BKE11" s="151"/>
      <c r="BKF11" s="151"/>
      <c r="BKG11" s="151"/>
      <c r="BKH11" s="151"/>
      <c r="BKI11" s="151"/>
      <c r="BKJ11" s="151"/>
      <c r="BKK11" s="151"/>
      <c r="BKL11" s="151"/>
      <c r="BKM11" s="151"/>
      <c r="BKN11" s="151"/>
      <c r="BKO11" s="151"/>
      <c r="BKP11" s="151"/>
      <c r="BKQ11" s="151"/>
      <c r="BKR11" s="151"/>
      <c r="BKS11" s="151"/>
      <c r="BKT11" s="151"/>
      <c r="BKU11" s="151"/>
      <c r="BKV11" s="151"/>
      <c r="BKW11" s="151"/>
      <c r="BKX11" s="151"/>
      <c r="BKY11" s="151"/>
      <c r="BKZ11" s="151"/>
      <c r="BLA11" s="151"/>
      <c r="BLB11" s="151"/>
      <c r="BLC11" s="151"/>
      <c r="BLD11" s="151"/>
      <c r="BLE11" s="151"/>
      <c r="BLF11" s="151"/>
      <c r="BLG11" s="151"/>
      <c r="BLH11" s="151"/>
      <c r="BLI11" s="151"/>
      <c r="BLJ11" s="151"/>
      <c r="BLK11" s="151"/>
      <c r="BLL11" s="151"/>
      <c r="BLM11" s="151"/>
      <c r="BLN11" s="151"/>
      <c r="BLO11" s="151"/>
      <c r="BLP11" s="151"/>
      <c r="BLQ11" s="151"/>
      <c r="BLR11" s="151"/>
      <c r="BLS11" s="151"/>
      <c r="BLT11" s="151"/>
      <c r="BLU11" s="151"/>
      <c r="BLV11" s="151"/>
      <c r="BLW11" s="151"/>
      <c r="BLX11" s="151"/>
      <c r="BLY11" s="151"/>
      <c r="BLZ11" s="151"/>
      <c r="BMA11" s="151"/>
      <c r="BMB11" s="151"/>
      <c r="BMC11" s="151"/>
      <c r="BMD11" s="151"/>
      <c r="BME11" s="151"/>
      <c r="BMF11" s="151"/>
      <c r="BMG11" s="151"/>
      <c r="BMH11" s="151"/>
      <c r="BMI11" s="151"/>
      <c r="BMJ11" s="151"/>
      <c r="BMK11" s="151"/>
      <c r="BML11" s="151"/>
      <c r="BMM11" s="151"/>
      <c r="BMN11" s="151"/>
      <c r="BMO11" s="151"/>
      <c r="BMP11" s="151"/>
      <c r="BMQ11" s="151"/>
      <c r="BMR11" s="151"/>
      <c r="BMS11" s="151"/>
      <c r="BMT11" s="151"/>
      <c r="BMU11" s="151"/>
      <c r="BMV11" s="151"/>
      <c r="BMW11" s="151"/>
      <c r="BMX11" s="151"/>
      <c r="BMY11" s="151"/>
      <c r="BMZ11" s="151"/>
      <c r="BNA11" s="151"/>
      <c r="BNB11" s="151"/>
      <c r="BNC11" s="151"/>
      <c r="BND11" s="151"/>
      <c r="BNE11" s="151"/>
      <c r="BNF11" s="151"/>
      <c r="BNG11" s="151"/>
      <c r="BNH11" s="151"/>
      <c r="BNI11" s="151"/>
      <c r="BNJ11" s="151"/>
      <c r="BNK11" s="151"/>
      <c r="BNL11" s="151"/>
      <c r="BNM11" s="151"/>
      <c r="BNN11" s="151"/>
      <c r="BNO11" s="151"/>
      <c r="BNP11" s="151"/>
      <c r="BNQ11" s="151"/>
      <c r="BNR11" s="151"/>
      <c r="BNS11" s="151"/>
      <c r="BNT11" s="151"/>
      <c r="BNU11" s="151"/>
      <c r="BNV11" s="151"/>
      <c r="BNW11" s="151"/>
      <c r="BNX11" s="151"/>
      <c r="BNY11" s="151"/>
      <c r="BNZ11" s="151"/>
      <c r="BOA11" s="151"/>
      <c r="BOB11" s="151"/>
      <c r="BOC11" s="151"/>
      <c r="BOD11" s="151"/>
      <c r="BOE11" s="151"/>
      <c r="BOF11" s="151"/>
      <c r="BOG11" s="151"/>
      <c r="BOH11" s="151"/>
      <c r="BOI11" s="151"/>
      <c r="BOJ11" s="151"/>
      <c r="BOK11" s="151"/>
      <c r="BOL11" s="151"/>
      <c r="BOM11" s="151"/>
      <c r="BON11" s="151"/>
      <c r="BOO11" s="151"/>
      <c r="BOP11" s="151"/>
      <c r="BOQ11" s="151"/>
      <c r="BOR11" s="151"/>
      <c r="BOS11" s="151"/>
      <c r="BOT11" s="151"/>
      <c r="BOU11" s="151"/>
      <c r="BOV11" s="151"/>
      <c r="BOW11" s="151"/>
      <c r="BOX11" s="151"/>
      <c r="BOY11" s="151"/>
      <c r="BOZ11" s="151"/>
      <c r="BPA11" s="151"/>
      <c r="BPB11" s="151"/>
      <c r="BPC11" s="151"/>
      <c r="BPD11" s="151"/>
      <c r="BPE11" s="151"/>
      <c r="BPF11" s="151"/>
      <c r="BPG11" s="151"/>
      <c r="BPH11" s="151"/>
      <c r="BPI11" s="151"/>
      <c r="BPJ11" s="151"/>
      <c r="BPK11" s="151"/>
      <c r="BPL11" s="151"/>
      <c r="BPM11" s="151"/>
      <c r="BPN11" s="151"/>
      <c r="BPO11" s="151"/>
      <c r="BPP11" s="151"/>
      <c r="BPQ11" s="151"/>
      <c r="BPR11" s="151"/>
      <c r="BPS11" s="151"/>
      <c r="BPT11" s="151"/>
      <c r="BPU11" s="151"/>
      <c r="BPV11" s="151"/>
      <c r="BPW11" s="151"/>
      <c r="BPX11" s="151"/>
      <c r="BPY11" s="151"/>
      <c r="BPZ11" s="151"/>
      <c r="BQA11" s="151"/>
      <c r="BQB11" s="151"/>
      <c r="BQC11" s="151"/>
      <c r="BQD11" s="151"/>
      <c r="BQE11" s="151"/>
      <c r="BQF11" s="151"/>
      <c r="BQG11" s="151"/>
      <c r="BQH11" s="151"/>
      <c r="BQI11" s="151"/>
      <c r="BQJ11" s="151"/>
      <c r="BQK11" s="151"/>
      <c r="BQL11" s="151"/>
      <c r="BQM11" s="151"/>
      <c r="BQN11" s="151"/>
      <c r="BQO11" s="151"/>
      <c r="BQP11" s="151"/>
      <c r="BQQ11" s="151"/>
      <c r="BQR11" s="151"/>
      <c r="BQS11" s="151"/>
      <c r="BQT11" s="151"/>
      <c r="BQU11" s="151"/>
      <c r="BQV11" s="151"/>
      <c r="BQW11" s="151"/>
      <c r="BQX11" s="151"/>
      <c r="BQY11" s="151"/>
      <c r="BQZ11" s="151"/>
      <c r="BRA11" s="151"/>
      <c r="BRB11" s="151"/>
      <c r="BRC11" s="151"/>
      <c r="BRD11" s="151"/>
      <c r="BRE11" s="151"/>
      <c r="BRF11" s="151"/>
      <c r="BRG11" s="151"/>
      <c r="BRH11" s="151"/>
      <c r="BRI11" s="151"/>
      <c r="BRJ11" s="151"/>
      <c r="BRK11" s="151"/>
      <c r="BRL11" s="151"/>
      <c r="BRM11" s="151"/>
      <c r="BRN11" s="151"/>
      <c r="BRO11" s="151"/>
      <c r="BRP11" s="151"/>
      <c r="BRQ11" s="151"/>
      <c r="BRR11" s="151"/>
      <c r="BRS11" s="151"/>
      <c r="BRT11" s="151"/>
      <c r="BRU11" s="151"/>
      <c r="BRV11" s="151"/>
      <c r="BRW11" s="151"/>
      <c r="BRX11" s="151"/>
      <c r="BRY11" s="151"/>
      <c r="BRZ11" s="151"/>
      <c r="BSA11" s="151"/>
      <c r="BSB11" s="151"/>
      <c r="BSC11" s="151"/>
      <c r="BSD11" s="151"/>
      <c r="BSE11" s="151"/>
      <c r="BSF11" s="151"/>
      <c r="BSG11" s="151"/>
      <c r="BSH11" s="151"/>
      <c r="BSI11" s="151"/>
      <c r="BSJ11" s="151"/>
      <c r="BSK11" s="151"/>
      <c r="BSL11" s="151"/>
      <c r="BSM11" s="151"/>
      <c r="BSN11" s="151"/>
      <c r="BSO11" s="151"/>
      <c r="BSP11" s="151"/>
      <c r="BSQ11" s="151"/>
      <c r="BSR11" s="151"/>
      <c r="BSS11" s="151"/>
      <c r="BST11" s="151"/>
      <c r="BSU11" s="151"/>
      <c r="BSV11" s="151"/>
      <c r="BSW11" s="151"/>
      <c r="BSX11" s="151"/>
      <c r="BSY11" s="151"/>
      <c r="BSZ11" s="151"/>
      <c r="BTA11" s="151"/>
      <c r="BTB11" s="151"/>
      <c r="BTC11" s="151"/>
      <c r="BTD11" s="151"/>
      <c r="BTE11" s="151"/>
      <c r="BTF11" s="151"/>
      <c r="BTG11" s="151"/>
      <c r="BTH11" s="151"/>
      <c r="BTI11" s="151"/>
      <c r="BTJ11" s="151"/>
      <c r="BTK11" s="151"/>
      <c r="BTL11" s="151"/>
      <c r="BTM11" s="151"/>
      <c r="BTN11" s="151"/>
      <c r="BTO11" s="151"/>
      <c r="BTP11" s="151"/>
      <c r="BTQ11" s="151"/>
      <c r="BTR11" s="151"/>
      <c r="BTS11" s="151"/>
      <c r="BTT11" s="151"/>
      <c r="BTU11" s="151"/>
      <c r="BTV11" s="151"/>
      <c r="BTW11" s="151"/>
      <c r="BTX11" s="151"/>
      <c r="BTY11" s="151"/>
      <c r="BTZ11" s="151"/>
      <c r="BUA11" s="151"/>
      <c r="BUB11" s="151"/>
      <c r="BUC11" s="151"/>
      <c r="BUD11" s="151"/>
      <c r="BUE11" s="151"/>
      <c r="BUF11" s="151"/>
      <c r="BUG11" s="151"/>
      <c r="BUH11" s="151"/>
      <c r="BUI11" s="151"/>
      <c r="BUJ11" s="151"/>
      <c r="BUK11" s="151"/>
      <c r="BUL11" s="151"/>
      <c r="BUM11" s="151"/>
      <c r="BUN11" s="151"/>
      <c r="BUO11" s="151"/>
      <c r="BUP11" s="151"/>
      <c r="BUQ11" s="151"/>
      <c r="BUR11" s="151"/>
      <c r="BUS11" s="151"/>
      <c r="BUT11" s="151"/>
      <c r="BUU11" s="151"/>
      <c r="BUV11" s="151"/>
      <c r="BUW11" s="151"/>
      <c r="BUX11" s="151"/>
      <c r="BUY11" s="151"/>
      <c r="BUZ11" s="151"/>
      <c r="BVA11" s="151"/>
      <c r="BVB11" s="151"/>
      <c r="BVC11" s="151"/>
      <c r="BVD11" s="151"/>
      <c r="BVE11" s="151"/>
      <c r="BVF11" s="151"/>
      <c r="BVG11" s="151"/>
      <c r="BVH11" s="151"/>
      <c r="BVI11" s="151"/>
      <c r="BVJ11" s="151"/>
      <c r="BVK11" s="151"/>
      <c r="BVL11" s="151"/>
      <c r="BVM11" s="151"/>
      <c r="BVN11" s="151"/>
      <c r="BVO11" s="151"/>
      <c r="BVP11" s="151"/>
      <c r="BVQ11" s="151"/>
      <c r="BVR11" s="151"/>
      <c r="BVS11" s="151"/>
      <c r="BVT11" s="151"/>
      <c r="BVU11" s="151"/>
      <c r="BVV11" s="151"/>
      <c r="BVW11" s="151"/>
      <c r="BVX11" s="151"/>
      <c r="BVY11" s="151"/>
      <c r="BVZ11" s="151"/>
      <c r="BWA11" s="151"/>
      <c r="BWB11" s="151"/>
      <c r="BWC11" s="151"/>
      <c r="BWD11" s="151"/>
      <c r="BWE11" s="151"/>
      <c r="BWF11" s="151"/>
      <c r="BWG11" s="151"/>
      <c r="BWH11" s="151"/>
      <c r="BWI11" s="151"/>
      <c r="BWJ11" s="151"/>
      <c r="BWK11" s="151"/>
      <c r="BWL11" s="151"/>
      <c r="BWM11" s="151"/>
      <c r="BWN11" s="151"/>
      <c r="BWO11" s="151"/>
      <c r="BWP11" s="151"/>
      <c r="BWQ11" s="151"/>
      <c r="BWR11" s="151"/>
      <c r="BWS11" s="151"/>
      <c r="BWT11" s="151"/>
      <c r="BWU11" s="151"/>
      <c r="BWV11" s="151"/>
      <c r="BWW11" s="151"/>
      <c r="BWX11" s="151"/>
      <c r="BWY11" s="151"/>
      <c r="BWZ11" s="151"/>
      <c r="BXA11" s="151"/>
      <c r="BXB11" s="151"/>
      <c r="BXC11" s="151"/>
      <c r="BXD11" s="151"/>
      <c r="BXE11" s="151"/>
      <c r="BXF11" s="151"/>
      <c r="BXG11" s="151"/>
      <c r="BXH11" s="151"/>
      <c r="BXI11" s="151"/>
      <c r="BXJ11" s="151"/>
      <c r="BXK11" s="151"/>
      <c r="BXL11" s="151"/>
      <c r="BXM11" s="151"/>
      <c r="BXN11" s="151"/>
      <c r="BXO11" s="151"/>
      <c r="BXP11" s="151"/>
      <c r="BXQ11" s="151"/>
      <c r="BXR11" s="151"/>
      <c r="BXS11" s="151"/>
      <c r="BXT11" s="151"/>
      <c r="BXU11" s="151"/>
      <c r="BXV11" s="151"/>
      <c r="BXW11" s="151"/>
      <c r="BXX11" s="151"/>
      <c r="BXY11" s="151"/>
      <c r="BXZ11" s="151"/>
      <c r="BYA11" s="151"/>
      <c r="BYB11" s="151"/>
      <c r="BYC11" s="151"/>
      <c r="BYD11" s="151"/>
      <c r="BYE11" s="151"/>
      <c r="BYF11" s="151"/>
      <c r="BYG11" s="151"/>
      <c r="BYH11" s="151"/>
      <c r="BYI11" s="151"/>
      <c r="BYJ11" s="151"/>
      <c r="BYK11" s="151"/>
      <c r="BYL11" s="151"/>
      <c r="BYM11" s="151"/>
      <c r="BYN11" s="151"/>
      <c r="BYO11" s="151"/>
      <c r="BYP11" s="151"/>
      <c r="BYQ11" s="151"/>
      <c r="BYR11" s="151"/>
      <c r="BYS11" s="151"/>
      <c r="BYT11" s="151"/>
      <c r="BYU11" s="151"/>
      <c r="BYV11" s="151"/>
      <c r="BYW11" s="151"/>
      <c r="BYX11" s="151"/>
      <c r="BYY11" s="151"/>
      <c r="BYZ11" s="151"/>
      <c r="BZA11" s="151"/>
      <c r="BZB11" s="151"/>
      <c r="BZC11" s="151"/>
      <c r="BZD11" s="151"/>
      <c r="BZE11" s="151"/>
      <c r="BZF11" s="151"/>
      <c r="BZG11" s="151"/>
      <c r="BZH11" s="151"/>
      <c r="BZI11" s="151"/>
      <c r="BZJ11" s="151"/>
      <c r="BZK11" s="151"/>
      <c r="BZL11" s="151"/>
      <c r="BZM11" s="151"/>
      <c r="BZN11" s="151"/>
      <c r="BZO11" s="151"/>
      <c r="BZP11" s="151"/>
      <c r="BZQ11" s="151"/>
      <c r="BZR11" s="151"/>
      <c r="BZS11" s="151"/>
      <c r="BZT11" s="151"/>
      <c r="BZU11" s="151"/>
      <c r="BZV11" s="151"/>
      <c r="BZW11" s="151"/>
      <c r="BZX11" s="151"/>
      <c r="BZY11" s="151"/>
      <c r="BZZ11" s="151"/>
      <c r="CAA11" s="151"/>
      <c r="CAB11" s="151"/>
      <c r="CAC11" s="151"/>
      <c r="CAD11" s="151"/>
      <c r="CAE11" s="151"/>
      <c r="CAF11" s="151"/>
      <c r="CAG11" s="151"/>
      <c r="CAH11" s="151"/>
      <c r="CAI11" s="151"/>
      <c r="CAJ11" s="151"/>
      <c r="CAK11" s="151"/>
      <c r="CAL11" s="151"/>
      <c r="CAM11" s="151"/>
      <c r="CAN11" s="151"/>
      <c r="CAO11" s="151"/>
      <c r="CAP11" s="151"/>
      <c r="CAQ11" s="151"/>
      <c r="CAR11" s="151"/>
      <c r="CAS11" s="151"/>
      <c r="CAT11" s="151"/>
      <c r="CAU11" s="151"/>
      <c r="CAV11" s="151"/>
      <c r="CAW11" s="151"/>
      <c r="CAX11" s="151"/>
      <c r="CAY11" s="151"/>
      <c r="CAZ11" s="151"/>
      <c r="CBA11" s="151"/>
      <c r="CBB11" s="151"/>
      <c r="CBC11" s="151"/>
      <c r="CBD11" s="151"/>
      <c r="CBE11" s="151"/>
      <c r="CBF11" s="151"/>
      <c r="CBG11" s="151"/>
      <c r="CBH11" s="151"/>
      <c r="CBI11" s="151"/>
      <c r="CBJ11" s="151"/>
      <c r="CBK11" s="151"/>
      <c r="CBL11" s="151"/>
      <c r="CBM11" s="151"/>
      <c r="CBN11" s="151"/>
      <c r="CBO11" s="151"/>
      <c r="CBP11" s="151"/>
      <c r="CBQ11" s="151"/>
      <c r="CBR11" s="151"/>
      <c r="CBS11" s="151"/>
      <c r="CBT11" s="151"/>
      <c r="CBU11" s="151"/>
      <c r="CBV11" s="151"/>
      <c r="CBW11" s="151"/>
      <c r="CBX11" s="151"/>
      <c r="CBY11" s="151"/>
      <c r="CBZ11" s="151"/>
      <c r="CCA11" s="151"/>
      <c r="CCB11" s="151"/>
      <c r="CCC11" s="151"/>
      <c r="CCD11" s="151"/>
      <c r="CCE11" s="151"/>
      <c r="CCF11" s="151"/>
      <c r="CCG11" s="151"/>
      <c r="CCH11" s="151"/>
      <c r="CCI11" s="151"/>
      <c r="CCJ11" s="151"/>
      <c r="CCK11" s="151"/>
      <c r="CCL11" s="151"/>
      <c r="CCM11" s="151"/>
      <c r="CCN11" s="151"/>
      <c r="CCO11" s="151"/>
      <c r="CCP11" s="151"/>
      <c r="CCQ11" s="151"/>
      <c r="CCR11" s="151"/>
      <c r="CCS11" s="151"/>
      <c r="CCT11" s="151"/>
      <c r="CCU11" s="151"/>
      <c r="CCV11" s="151"/>
      <c r="CCW11" s="151"/>
      <c r="CCX11" s="151"/>
      <c r="CCY11" s="151"/>
      <c r="CCZ11" s="151"/>
      <c r="CDA11" s="151"/>
      <c r="CDB11" s="151"/>
      <c r="CDC11" s="151"/>
      <c r="CDD11" s="151"/>
      <c r="CDE11" s="151"/>
      <c r="CDF11" s="151"/>
      <c r="CDG11" s="151"/>
      <c r="CDH11" s="151"/>
      <c r="CDI11" s="151"/>
      <c r="CDJ11" s="151"/>
      <c r="CDK11" s="151"/>
      <c r="CDL11" s="151"/>
      <c r="CDM11" s="151"/>
      <c r="CDN11" s="151"/>
      <c r="CDO11" s="151"/>
      <c r="CDP11" s="151"/>
      <c r="CDQ11" s="151"/>
      <c r="CDR11" s="151"/>
      <c r="CDS11" s="151"/>
      <c r="CDT11" s="151"/>
      <c r="CDU11" s="151"/>
      <c r="CDV11" s="151"/>
      <c r="CDW11" s="151"/>
      <c r="CDX11" s="151"/>
      <c r="CDY11" s="151"/>
      <c r="CDZ11" s="151"/>
      <c r="CEA11" s="151"/>
      <c r="CEB11" s="151"/>
      <c r="CEC11" s="151"/>
      <c r="CED11" s="151"/>
      <c r="CEE11" s="151"/>
      <c r="CEF11" s="151"/>
      <c r="CEG11" s="151"/>
      <c r="CEH11" s="151"/>
      <c r="CEI11" s="151"/>
      <c r="CEJ11" s="151"/>
      <c r="CEK11" s="151"/>
      <c r="CEL11" s="151"/>
      <c r="CEM11" s="151"/>
      <c r="CEN11" s="151"/>
      <c r="CEO11" s="151"/>
      <c r="CEP11" s="151"/>
      <c r="CEQ11" s="151"/>
      <c r="CER11" s="151"/>
      <c r="CES11" s="151"/>
      <c r="CET11" s="151"/>
      <c r="CEU11" s="151"/>
      <c r="CEV11" s="151"/>
      <c r="CEW11" s="151"/>
      <c r="CEX11" s="151"/>
      <c r="CEY11" s="151"/>
      <c r="CEZ11" s="151"/>
      <c r="CFA11" s="151"/>
      <c r="CFB11" s="151"/>
      <c r="CFC11" s="151"/>
      <c r="CFD11" s="151"/>
      <c r="CFE11" s="151"/>
      <c r="CFF11" s="151"/>
      <c r="CFG11" s="151"/>
      <c r="CFH11" s="151"/>
      <c r="CFI11" s="151"/>
      <c r="CFJ11" s="151"/>
      <c r="CFK11" s="151"/>
      <c r="CFL11" s="151"/>
      <c r="CFM11" s="151"/>
      <c r="CFN11" s="151"/>
      <c r="CFO11" s="151"/>
      <c r="CFP11" s="151"/>
      <c r="CFQ11" s="151"/>
      <c r="CFR11" s="151"/>
      <c r="CFS11" s="151"/>
      <c r="CFT11" s="151"/>
      <c r="CFU11" s="151"/>
      <c r="CFV11" s="151"/>
      <c r="CFW11" s="151"/>
      <c r="CFX11" s="151"/>
      <c r="CFY11" s="151"/>
      <c r="CFZ11" s="151"/>
      <c r="CGA11" s="151"/>
      <c r="CGB11" s="151"/>
      <c r="CGC11" s="151"/>
      <c r="CGD11" s="151"/>
      <c r="CGE11" s="151"/>
      <c r="CGF11" s="151"/>
      <c r="CGG11" s="151"/>
      <c r="CGH11" s="151"/>
      <c r="CGI11" s="151"/>
      <c r="CGJ11" s="151"/>
      <c r="CGK11" s="151"/>
      <c r="CGL11" s="151"/>
      <c r="CGM11" s="151"/>
      <c r="CGN11" s="151"/>
      <c r="CGO11" s="151"/>
      <c r="CGP11" s="151"/>
      <c r="CGQ11" s="151"/>
      <c r="CGR11" s="151"/>
      <c r="CGS11" s="151"/>
      <c r="CGT11" s="151"/>
      <c r="CGU11" s="151"/>
      <c r="CGV11" s="151"/>
      <c r="CGW11" s="151"/>
      <c r="CGX11" s="151"/>
      <c r="CGY11" s="151"/>
      <c r="CGZ11" s="151"/>
      <c r="CHA11" s="151"/>
      <c r="CHB11" s="151"/>
      <c r="CHC11" s="151"/>
      <c r="CHD11" s="151"/>
      <c r="CHE11" s="151"/>
      <c r="CHF11" s="151"/>
      <c r="CHG11" s="151"/>
      <c r="CHH11" s="151"/>
      <c r="CHI11" s="151"/>
      <c r="CHJ11" s="151"/>
      <c r="CHK11" s="151"/>
      <c r="CHL11" s="151"/>
      <c r="CHM11" s="151"/>
      <c r="CHN11" s="151"/>
      <c r="CHO11" s="151"/>
      <c r="CHP11" s="151"/>
      <c r="CHQ11" s="151"/>
      <c r="CHR11" s="151"/>
      <c r="CHS11" s="151"/>
      <c r="CHT11" s="151"/>
      <c r="CHU11" s="151"/>
      <c r="CHV11" s="151"/>
      <c r="CHW11" s="151"/>
      <c r="CHX11" s="151"/>
      <c r="CHY11" s="151"/>
      <c r="CHZ11" s="151"/>
      <c r="CIA11" s="151"/>
      <c r="CIB11" s="151"/>
      <c r="CIC11" s="151"/>
      <c r="CID11" s="151"/>
      <c r="CIE11" s="151"/>
      <c r="CIF11" s="151"/>
      <c r="CIG11" s="151"/>
      <c r="CIH11" s="151"/>
      <c r="CII11" s="151"/>
      <c r="CIJ11" s="151"/>
      <c r="CIK11" s="151"/>
      <c r="CIL11" s="151"/>
      <c r="CIM11" s="151"/>
      <c r="CIN11" s="151"/>
      <c r="CIO11" s="151"/>
      <c r="CIP11" s="151"/>
      <c r="CIQ11" s="151"/>
      <c r="CIR11" s="151"/>
      <c r="CIS11" s="151"/>
      <c r="CIT11" s="151"/>
      <c r="CIU11" s="151"/>
      <c r="CIV11" s="151"/>
      <c r="CIW11" s="151"/>
      <c r="CIX11" s="151"/>
      <c r="CIY11" s="151"/>
      <c r="CIZ11" s="151"/>
      <c r="CJA11" s="151"/>
      <c r="CJB11" s="151"/>
      <c r="CJC11" s="151"/>
      <c r="CJD11" s="151"/>
      <c r="CJE11" s="151"/>
      <c r="CJF11" s="151"/>
      <c r="CJG11" s="151"/>
      <c r="CJH11" s="151"/>
      <c r="CJI11" s="151"/>
      <c r="CJJ11" s="151"/>
      <c r="CJK11" s="151"/>
      <c r="CJL11" s="151"/>
      <c r="CJM11" s="151"/>
      <c r="CJN11" s="151"/>
      <c r="CJO11" s="151"/>
      <c r="CJP11" s="151"/>
      <c r="CJQ11" s="151"/>
      <c r="CJR11" s="151"/>
      <c r="CJS11" s="151"/>
      <c r="CJT11" s="151"/>
      <c r="CJU11" s="151"/>
      <c r="CJV11" s="151"/>
      <c r="CJW11" s="151"/>
      <c r="CJX11" s="151"/>
      <c r="CJY11" s="151"/>
      <c r="CJZ11" s="151"/>
      <c r="CKA11" s="151"/>
      <c r="CKB11" s="151"/>
      <c r="CKC11" s="151"/>
      <c r="CKD11" s="151"/>
      <c r="CKE11" s="151"/>
      <c r="CKF11" s="151"/>
      <c r="CKG11" s="151"/>
      <c r="CKH11" s="151"/>
      <c r="CKI11" s="151"/>
      <c r="CKJ11" s="151"/>
      <c r="CKK11" s="151"/>
      <c r="CKL11" s="151"/>
      <c r="CKM11" s="151"/>
      <c r="CKN11" s="151"/>
      <c r="CKO11" s="151"/>
      <c r="CKP11" s="151"/>
      <c r="CKQ11" s="151"/>
      <c r="CKR11" s="151"/>
      <c r="CKS11" s="151"/>
      <c r="CKT11" s="151"/>
      <c r="CKU11" s="151"/>
      <c r="CKV11" s="151"/>
      <c r="CKW11" s="151"/>
      <c r="CKX11" s="151"/>
      <c r="CKY11" s="151"/>
      <c r="CKZ11" s="151"/>
      <c r="CLA11" s="151"/>
      <c r="CLB11" s="151"/>
      <c r="CLC11" s="151"/>
      <c r="CLD11" s="151"/>
      <c r="CLE11" s="151"/>
      <c r="CLF11" s="151"/>
      <c r="CLG11" s="151"/>
      <c r="CLH11" s="151"/>
      <c r="CLI11" s="151"/>
      <c r="CLJ11" s="151"/>
      <c r="CLK11" s="151"/>
      <c r="CLL11" s="151"/>
      <c r="CLM11" s="151"/>
      <c r="CLN11" s="151"/>
      <c r="CLO11" s="151"/>
      <c r="CLP11" s="151"/>
      <c r="CLQ11" s="151"/>
      <c r="CLR11" s="151"/>
      <c r="CLS11" s="151"/>
      <c r="CLT11" s="151"/>
      <c r="CLU11" s="151"/>
      <c r="CLV11" s="151"/>
      <c r="CLW11" s="151"/>
      <c r="CLX11" s="151"/>
      <c r="CLY11" s="151"/>
      <c r="CLZ11" s="151"/>
      <c r="CMA11" s="151"/>
      <c r="CMB11" s="151"/>
      <c r="CMC11" s="151"/>
      <c r="CMD11" s="151"/>
      <c r="CME11" s="151"/>
      <c r="CMF11" s="151"/>
      <c r="CMG11" s="151"/>
      <c r="CMH11" s="151"/>
      <c r="CMI11" s="151"/>
      <c r="CMJ11" s="151"/>
      <c r="CMK11" s="151"/>
      <c r="CML11" s="151"/>
      <c r="CMM11" s="151"/>
      <c r="CMN11" s="151"/>
      <c r="CMO11" s="151"/>
      <c r="CMP11" s="151"/>
      <c r="CMQ11" s="151"/>
      <c r="CMR11" s="151"/>
      <c r="CMS11" s="151"/>
      <c r="CMT11" s="151"/>
      <c r="CMU11" s="151"/>
      <c r="CMV11" s="151"/>
      <c r="CMW11" s="151"/>
      <c r="CMX11" s="151"/>
      <c r="CMY11" s="151"/>
      <c r="CMZ11" s="151"/>
      <c r="CNA11" s="151"/>
      <c r="CNB11" s="151"/>
      <c r="CNC11" s="151"/>
      <c r="CND11" s="151"/>
      <c r="CNE11" s="151"/>
      <c r="CNF11" s="151"/>
      <c r="CNG11" s="151"/>
      <c r="CNH11" s="151"/>
      <c r="CNI11" s="151"/>
      <c r="CNJ11" s="151"/>
      <c r="CNK11" s="151"/>
      <c r="CNL11" s="151"/>
      <c r="CNM11" s="151"/>
      <c r="CNN11" s="151"/>
      <c r="CNO11" s="151"/>
      <c r="CNP11" s="151"/>
      <c r="CNQ11" s="151"/>
      <c r="CNR11" s="151"/>
      <c r="CNS11" s="151"/>
      <c r="CNT11" s="151"/>
      <c r="CNU11" s="151"/>
      <c r="CNV11" s="151"/>
      <c r="CNW11" s="151"/>
      <c r="CNX11" s="151"/>
      <c r="CNY11" s="151"/>
      <c r="CNZ11" s="151"/>
      <c r="COA11" s="151"/>
      <c r="COB11" s="151"/>
      <c r="COC11" s="151"/>
      <c r="COD11" s="151"/>
      <c r="COE11" s="151"/>
      <c r="COF11" s="151"/>
      <c r="COG11" s="151"/>
      <c r="COH11" s="151"/>
      <c r="COI11" s="151"/>
      <c r="COJ11" s="151"/>
      <c r="COK11" s="151"/>
      <c r="COL11" s="151"/>
      <c r="COM11" s="151"/>
      <c r="CON11" s="151"/>
      <c r="COO11" s="151"/>
      <c r="COP11" s="151"/>
      <c r="COQ11" s="151"/>
      <c r="COR11" s="151"/>
      <c r="COS11" s="151"/>
      <c r="COT11" s="151"/>
      <c r="COU11" s="151"/>
      <c r="COV11" s="151"/>
      <c r="COW11" s="151"/>
      <c r="COX11" s="151"/>
      <c r="COY11" s="151"/>
      <c r="COZ11" s="151"/>
      <c r="CPA11" s="151"/>
      <c r="CPB11" s="151"/>
      <c r="CPC11" s="151"/>
      <c r="CPD11" s="151"/>
      <c r="CPE11" s="151"/>
      <c r="CPF11" s="151"/>
      <c r="CPG11" s="151"/>
      <c r="CPH11" s="151"/>
      <c r="CPI11" s="151"/>
      <c r="CPJ11" s="151"/>
      <c r="CPK11" s="151"/>
      <c r="CPL11" s="151"/>
      <c r="CPM11" s="151"/>
      <c r="CPN11" s="151"/>
      <c r="CPO11" s="151"/>
      <c r="CPP11" s="151"/>
      <c r="CPQ11" s="151"/>
      <c r="CPR11" s="151"/>
      <c r="CPS11" s="151"/>
      <c r="CPT11" s="151"/>
      <c r="CPU11" s="151"/>
      <c r="CPV11" s="151"/>
      <c r="CPW11" s="151"/>
      <c r="CPX11" s="151"/>
      <c r="CPY11" s="151"/>
      <c r="CPZ11" s="151"/>
      <c r="CQA11" s="151"/>
      <c r="CQB11" s="151"/>
      <c r="CQC11" s="151"/>
      <c r="CQD11" s="151"/>
      <c r="CQE11" s="151"/>
      <c r="CQF11" s="151"/>
      <c r="CQG11" s="151"/>
      <c r="CQH11" s="151"/>
      <c r="CQI11" s="151"/>
      <c r="CQJ11" s="151"/>
      <c r="CQK11" s="151"/>
      <c r="CQL11" s="151"/>
      <c r="CQM11" s="151"/>
      <c r="CQN11" s="151"/>
      <c r="CQO11" s="151"/>
      <c r="CQP11" s="151"/>
      <c r="CQQ11" s="151"/>
      <c r="CQR11" s="151"/>
      <c r="CQS11" s="151"/>
      <c r="CQT11" s="151"/>
      <c r="CQU11" s="151"/>
      <c r="CQV11" s="151"/>
      <c r="CQW11" s="151"/>
      <c r="CQX11" s="151"/>
      <c r="CQY11" s="151"/>
      <c r="CQZ11" s="151"/>
      <c r="CRA11" s="151"/>
      <c r="CRB11" s="151"/>
      <c r="CRC11" s="151"/>
      <c r="CRD11" s="151"/>
      <c r="CRE11" s="151"/>
      <c r="CRF11" s="151"/>
      <c r="CRG11" s="151"/>
      <c r="CRH11" s="151"/>
      <c r="CRI11" s="151"/>
      <c r="CRJ11" s="151"/>
      <c r="CRK11" s="151"/>
      <c r="CRL11" s="151"/>
      <c r="CRM11" s="151"/>
      <c r="CRN11" s="151"/>
      <c r="CRO11" s="151"/>
      <c r="CRP11" s="151"/>
      <c r="CRQ11" s="151"/>
      <c r="CRR11" s="151"/>
      <c r="CRS11" s="151"/>
      <c r="CRT11" s="151"/>
      <c r="CRU11" s="151"/>
      <c r="CRV11" s="151"/>
      <c r="CRW11" s="151"/>
      <c r="CRX11" s="151"/>
      <c r="CRY11" s="151"/>
      <c r="CRZ11" s="151"/>
      <c r="CSA11" s="151"/>
      <c r="CSB11" s="151"/>
      <c r="CSC11" s="151"/>
      <c r="CSD11" s="151"/>
      <c r="CSE11" s="151"/>
      <c r="CSF11" s="151"/>
      <c r="CSG11" s="151"/>
      <c r="CSH11" s="151"/>
      <c r="CSI11" s="151"/>
      <c r="CSJ11" s="151"/>
      <c r="CSK11" s="151"/>
      <c r="CSL11" s="151"/>
      <c r="CSM11" s="151"/>
      <c r="CSN11" s="151"/>
      <c r="CSO11" s="151"/>
      <c r="CSP11" s="151"/>
      <c r="CSQ11" s="151"/>
      <c r="CSR11" s="151"/>
      <c r="CSS11" s="151"/>
      <c r="CST11" s="151"/>
      <c r="CSU11" s="151"/>
      <c r="CSV11" s="151"/>
      <c r="CSW11" s="151"/>
      <c r="CSX11" s="151"/>
      <c r="CSY11" s="151"/>
      <c r="CSZ11" s="151"/>
      <c r="CTA11" s="151"/>
      <c r="CTB11" s="151"/>
      <c r="CTC11" s="151"/>
      <c r="CTD11" s="151"/>
      <c r="CTE11" s="151"/>
      <c r="CTF11" s="151"/>
      <c r="CTG11" s="151"/>
      <c r="CTH11" s="151"/>
      <c r="CTI11" s="151"/>
      <c r="CTJ11" s="151"/>
      <c r="CTK11" s="151"/>
      <c r="CTL11" s="151"/>
      <c r="CTM11" s="151"/>
      <c r="CTN11" s="151"/>
      <c r="CTO11" s="151"/>
      <c r="CTP11" s="151"/>
      <c r="CTQ11" s="151"/>
      <c r="CTR11" s="151"/>
      <c r="CTS11" s="151"/>
      <c r="CTT11" s="151"/>
      <c r="CTU11" s="151"/>
      <c r="CTV11" s="151"/>
      <c r="CTW11" s="151"/>
      <c r="CTX11" s="151"/>
      <c r="CTY11" s="151"/>
      <c r="CTZ11" s="151"/>
      <c r="CUA11" s="151"/>
      <c r="CUB11" s="151"/>
      <c r="CUC11" s="151"/>
      <c r="CUD11" s="151"/>
      <c r="CUE11" s="151"/>
      <c r="CUF11" s="151"/>
      <c r="CUG11" s="151"/>
      <c r="CUH11" s="151"/>
      <c r="CUI11" s="151"/>
      <c r="CUJ11" s="151"/>
      <c r="CUK11" s="151"/>
      <c r="CUL11" s="151"/>
      <c r="CUM11" s="151"/>
      <c r="CUN11" s="151"/>
      <c r="CUO11" s="151"/>
      <c r="CUP11" s="151"/>
      <c r="CUQ11" s="151"/>
      <c r="CUR11" s="151"/>
      <c r="CUS11" s="151"/>
      <c r="CUT11" s="151"/>
      <c r="CUU11" s="151"/>
      <c r="CUV11" s="151"/>
      <c r="CUW11" s="151"/>
      <c r="CUX11" s="151"/>
      <c r="CUY11" s="151"/>
      <c r="CUZ11" s="151"/>
      <c r="CVA11" s="151"/>
      <c r="CVB11" s="151"/>
      <c r="CVC11" s="151"/>
      <c r="CVD11" s="151"/>
      <c r="CVE11" s="151"/>
      <c r="CVF11" s="151"/>
      <c r="CVG11" s="151"/>
      <c r="CVH11" s="151"/>
      <c r="CVI11" s="151"/>
      <c r="CVJ11" s="151"/>
      <c r="CVK11" s="151"/>
      <c r="CVL11" s="151"/>
      <c r="CVM11" s="151"/>
      <c r="CVN11" s="151"/>
      <c r="CVO11" s="151"/>
      <c r="CVP11" s="151"/>
      <c r="CVQ11" s="151"/>
      <c r="CVR11" s="151"/>
      <c r="CVS11" s="151"/>
      <c r="CVT11" s="151"/>
      <c r="CVU11" s="151"/>
      <c r="CVV11" s="151"/>
      <c r="CVW11" s="151"/>
      <c r="CVX11" s="151"/>
      <c r="CVY11" s="151"/>
      <c r="CVZ11" s="151"/>
      <c r="CWA11" s="151"/>
      <c r="CWB11" s="151"/>
      <c r="CWC11" s="151"/>
      <c r="CWD11" s="151"/>
      <c r="CWE11" s="151"/>
      <c r="CWF11" s="151"/>
      <c r="CWG11" s="151"/>
      <c r="CWH11" s="151"/>
      <c r="CWI11" s="151"/>
      <c r="CWJ11" s="151"/>
      <c r="CWK11" s="151"/>
      <c r="CWL11" s="151"/>
      <c r="CWM11" s="151"/>
      <c r="CWN11" s="151"/>
      <c r="CWO11" s="151"/>
      <c r="CWP11" s="151"/>
      <c r="CWQ11" s="151"/>
      <c r="CWR11" s="151"/>
      <c r="CWS11" s="151"/>
      <c r="CWT11" s="151"/>
      <c r="CWU11" s="151"/>
      <c r="CWV11" s="151"/>
      <c r="CWW11" s="151"/>
      <c r="CWX11" s="151"/>
      <c r="CWY11" s="151"/>
      <c r="CWZ11" s="151"/>
      <c r="CXA11" s="151"/>
      <c r="CXB11" s="151"/>
      <c r="CXC11" s="151"/>
      <c r="CXD11" s="151"/>
      <c r="CXE11" s="151"/>
      <c r="CXF11" s="151"/>
      <c r="CXG11" s="151"/>
      <c r="CXH11" s="151"/>
      <c r="CXI11" s="151"/>
      <c r="CXJ11" s="151"/>
      <c r="CXK11" s="151"/>
      <c r="CXL11" s="151"/>
      <c r="CXM11" s="151"/>
      <c r="CXN11" s="151"/>
      <c r="CXO11" s="151"/>
      <c r="CXP11" s="151"/>
      <c r="CXQ11" s="151"/>
      <c r="CXR11" s="151"/>
      <c r="CXS11" s="151"/>
      <c r="CXT11" s="151"/>
      <c r="CXU11" s="151"/>
      <c r="CXV11" s="151"/>
      <c r="CXW11" s="151"/>
      <c r="CXX11" s="151"/>
      <c r="CXY11" s="151"/>
      <c r="CXZ11" s="151"/>
      <c r="CYA11" s="151"/>
      <c r="CYB11" s="151"/>
      <c r="CYC11" s="151"/>
      <c r="CYD11" s="151"/>
      <c r="CYE11" s="151"/>
      <c r="CYF11" s="151"/>
      <c r="CYG11" s="151"/>
      <c r="CYH11" s="151"/>
      <c r="CYI11" s="151"/>
      <c r="CYJ11" s="151"/>
      <c r="CYK11" s="151"/>
      <c r="CYL11" s="151"/>
      <c r="CYM11" s="151"/>
      <c r="CYN11" s="151"/>
      <c r="CYO11" s="151"/>
      <c r="CYP11" s="151"/>
      <c r="CYQ11" s="151"/>
      <c r="CYR11" s="151"/>
      <c r="CYS11" s="151"/>
      <c r="CYT11" s="151"/>
      <c r="CYU11" s="151"/>
      <c r="CYV11" s="151"/>
      <c r="CYW11" s="151"/>
      <c r="CYX11" s="151"/>
      <c r="CYY11" s="151"/>
      <c r="CYZ11" s="151"/>
      <c r="CZA11" s="151"/>
      <c r="CZB11" s="151"/>
      <c r="CZC11" s="151"/>
      <c r="CZD11" s="151"/>
      <c r="CZE11" s="151"/>
      <c r="CZF11" s="151"/>
      <c r="CZG11" s="151"/>
      <c r="CZH11" s="151"/>
      <c r="CZI11" s="151"/>
      <c r="CZJ11" s="151"/>
      <c r="CZK11" s="151"/>
      <c r="CZL11" s="151"/>
      <c r="CZM11" s="151"/>
      <c r="CZN11" s="151"/>
      <c r="CZO11" s="151"/>
      <c r="CZP11" s="151"/>
      <c r="CZQ11" s="151"/>
      <c r="CZR11" s="151"/>
      <c r="CZS11" s="151"/>
      <c r="CZT11" s="151"/>
      <c r="CZU11" s="151"/>
      <c r="CZV11" s="151"/>
      <c r="CZW11" s="151"/>
      <c r="CZX11" s="151"/>
      <c r="CZY11" s="151"/>
      <c r="CZZ11" s="151"/>
      <c r="DAA11" s="151"/>
      <c r="DAB11" s="151"/>
      <c r="DAC11" s="151"/>
      <c r="DAD11" s="151"/>
      <c r="DAE11" s="151"/>
      <c r="DAF11" s="151"/>
      <c r="DAG11" s="151"/>
      <c r="DAH11" s="151"/>
      <c r="DAI11" s="151"/>
      <c r="DAJ11" s="151"/>
      <c r="DAK11" s="151"/>
      <c r="DAL11" s="151"/>
      <c r="DAM11" s="151"/>
      <c r="DAN11" s="151"/>
      <c r="DAO11" s="151"/>
      <c r="DAP11" s="151"/>
      <c r="DAQ11" s="151"/>
      <c r="DAR11" s="151"/>
      <c r="DAS11" s="151"/>
      <c r="DAT11" s="151"/>
      <c r="DAU11" s="151"/>
      <c r="DAV11" s="151"/>
      <c r="DAW11" s="151"/>
      <c r="DAX11" s="151"/>
      <c r="DAY11" s="151"/>
      <c r="DAZ11" s="151"/>
      <c r="DBA11" s="151"/>
      <c r="DBB11" s="151"/>
      <c r="DBC11" s="151"/>
      <c r="DBD11" s="151"/>
      <c r="DBE11" s="151"/>
      <c r="DBF11" s="151"/>
      <c r="DBG11" s="151"/>
      <c r="DBH11" s="151"/>
      <c r="DBI11" s="151"/>
      <c r="DBJ11" s="151"/>
      <c r="DBK11" s="151"/>
      <c r="DBL11" s="151"/>
      <c r="DBM11" s="151"/>
      <c r="DBN11" s="151"/>
      <c r="DBO11" s="151"/>
      <c r="DBP11" s="151"/>
      <c r="DBQ11" s="151"/>
      <c r="DBR11" s="151"/>
      <c r="DBS11" s="151"/>
      <c r="DBT11" s="151"/>
      <c r="DBU11" s="151"/>
      <c r="DBV11" s="151"/>
      <c r="DBW11" s="151"/>
      <c r="DBX11" s="151"/>
      <c r="DBY11" s="151"/>
      <c r="DBZ11" s="151"/>
      <c r="DCA11" s="151"/>
      <c r="DCB11" s="151"/>
      <c r="DCC11" s="151"/>
      <c r="DCD11" s="151"/>
      <c r="DCE11" s="151"/>
      <c r="DCF11" s="151"/>
      <c r="DCG11" s="151"/>
      <c r="DCH11" s="151"/>
      <c r="DCI11" s="151"/>
      <c r="DCJ11" s="151"/>
      <c r="DCK11" s="151"/>
      <c r="DCL11" s="151"/>
      <c r="DCM11" s="151"/>
      <c r="DCN11" s="151"/>
      <c r="DCO11" s="151"/>
      <c r="DCP11" s="151"/>
      <c r="DCQ11" s="151"/>
      <c r="DCR11" s="151"/>
      <c r="DCS11" s="151"/>
      <c r="DCT11" s="151"/>
      <c r="DCU11" s="151"/>
      <c r="DCV11" s="151"/>
      <c r="DCW11" s="151"/>
      <c r="DCX11" s="151"/>
      <c r="DCY11" s="151"/>
      <c r="DCZ11" s="151"/>
      <c r="DDA11" s="151"/>
      <c r="DDB11" s="151"/>
      <c r="DDC11" s="151"/>
      <c r="DDD11" s="151"/>
      <c r="DDE11" s="151"/>
      <c r="DDF11" s="151"/>
      <c r="DDG11" s="151"/>
      <c r="DDH11" s="151"/>
      <c r="DDI11" s="151"/>
      <c r="DDJ11" s="151"/>
      <c r="DDK11" s="151"/>
      <c r="DDL11" s="151"/>
      <c r="DDM11" s="151"/>
      <c r="DDN11" s="151"/>
      <c r="DDO11" s="151"/>
      <c r="DDP11" s="151"/>
      <c r="DDQ11" s="151"/>
      <c r="DDR11" s="151"/>
      <c r="DDS11" s="151"/>
      <c r="DDT11" s="151"/>
      <c r="DDU11" s="151"/>
      <c r="DDV11" s="151"/>
      <c r="DDW11" s="151"/>
      <c r="DDX11" s="151"/>
      <c r="DDY11" s="151"/>
      <c r="DDZ11" s="151"/>
      <c r="DEA11" s="151"/>
      <c r="DEB11" s="151"/>
      <c r="DEC11" s="151"/>
      <c r="DED11" s="151"/>
      <c r="DEE11" s="151"/>
      <c r="DEF11" s="151"/>
      <c r="DEG11" s="151"/>
      <c r="DEH11" s="151"/>
      <c r="DEI11" s="151"/>
      <c r="DEJ11" s="151"/>
      <c r="DEK11" s="151"/>
      <c r="DEL11" s="151"/>
      <c r="DEM11" s="151"/>
      <c r="DEN11" s="151"/>
      <c r="DEO11" s="151"/>
      <c r="DEP11" s="151"/>
      <c r="DEQ11" s="151"/>
      <c r="DER11" s="151"/>
      <c r="DES11" s="151"/>
      <c r="DET11" s="151"/>
      <c r="DEU11" s="151"/>
      <c r="DEV11" s="151"/>
      <c r="DEW11" s="151"/>
      <c r="DEX11" s="151"/>
      <c r="DEY11" s="151"/>
      <c r="DEZ11" s="151"/>
      <c r="DFA11" s="151"/>
      <c r="DFB11" s="151"/>
      <c r="DFC11" s="151"/>
      <c r="DFD11" s="151"/>
      <c r="DFE11" s="151"/>
      <c r="DFF11" s="151"/>
      <c r="DFG11" s="151"/>
      <c r="DFH11" s="151"/>
      <c r="DFI11" s="151"/>
      <c r="DFJ11" s="151"/>
      <c r="DFK11" s="151"/>
      <c r="DFL11" s="151"/>
      <c r="DFM11" s="151"/>
      <c r="DFN11" s="151"/>
      <c r="DFO11" s="151"/>
      <c r="DFP11" s="151"/>
      <c r="DFQ11" s="151"/>
      <c r="DFR11" s="151"/>
      <c r="DFS11" s="151"/>
      <c r="DFT11" s="151"/>
      <c r="DFU11" s="151"/>
      <c r="DFV11" s="151"/>
      <c r="DFW11" s="151"/>
      <c r="DFX11" s="151"/>
      <c r="DFY11" s="151"/>
      <c r="DFZ11" s="151"/>
      <c r="DGA11" s="151"/>
      <c r="DGB11" s="151"/>
      <c r="DGC11" s="151"/>
      <c r="DGD11" s="151"/>
      <c r="DGE11" s="151"/>
      <c r="DGF11" s="151"/>
      <c r="DGG11" s="151"/>
      <c r="DGH11" s="151"/>
      <c r="DGI11" s="151"/>
      <c r="DGJ11" s="151"/>
      <c r="DGK11" s="151"/>
      <c r="DGL11" s="151"/>
      <c r="DGM11" s="151"/>
      <c r="DGN11" s="151"/>
      <c r="DGO11" s="151"/>
      <c r="DGP11" s="151"/>
      <c r="DGQ11" s="151"/>
      <c r="DGR11" s="151"/>
      <c r="DGS11" s="151"/>
      <c r="DGT11" s="151"/>
      <c r="DGU11" s="151"/>
      <c r="DGV11" s="151"/>
      <c r="DGW11" s="151"/>
      <c r="DGX11" s="151"/>
      <c r="DGY11" s="151"/>
      <c r="DGZ11" s="151"/>
      <c r="DHA11" s="151"/>
      <c r="DHB11" s="151"/>
      <c r="DHC11" s="151"/>
      <c r="DHD11" s="151"/>
      <c r="DHE11" s="151"/>
      <c r="DHF11" s="151"/>
      <c r="DHG11" s="151"/>
      <c r="DHH11" s="151"/>
      <c r="DHI11" s="151"/>
      <c r="DHJ11" s="151"/>
      <c r="DHK11" s="151"/>
      <c r="DHL11" s="151"/>
      <c r="DHM11" s="151"/>
      <c r="DHN11" s="151"/>
      <c r="DHO11" s="151"/>
      <c r="DHP11" s="151"/>
      <c r="DHQ11" s="151"/>
      <c r="DHR11" s="151"/>
      <c r="DHS11" s="151"/>
      <c r="DHT11" s="151"/>
      <c r="DHU11" s="151"/>
      <c r="DHV11" s="151"/>
      <c r="DHW11" s="151"/>
      <c r="DHX11" s="151"/>
      <c r="DHY11" s="151"/>
      <c r="DHZ11" s="151"/>
      <c r="DIA11" s="151"/>
      <c r="DIB11" s="151"/>
      <c r="DIC11" s="151"/>
      <c r="DID11" s="151"/>
      <c r="DIE11" s="151"/>
      <c r="DIF11" s="151"/>
      <c r="DIG11" s="151"/>
      <c r="DIH11" s="151"/>
      <c r="DII11" s="151"/>
      <c r="DIJ11" s="151"/>
      <c r="DIK11" s="151"/>
      <c r="DIL11" s="151"/>
      <c r="DIM11" s="151"/>
      <c r="DIN11" s="151"/>
      <c r="DIO11" s="151"/>
      <c r="DIP11" s="151"/>
      <c r="DIQ11" s="151"/>
      <c r="DIR11" s="151"/>
      <c r="DIS11" s="151"/>
      <c r="DIT11" s="151"/>
      <c r="DIU11" s="151"/>
      <c r="DIV11" s="151"/>
      <c r="DIW11" s="151"/>
      <c r="DIX11" s="151"/>
      <c r="DIY11" s="151"/>
      <c r="DIZ11" s="151"/>
      <c r="DJA11" s="151"/>
      <c r="DJB11" s="151"/>
      <c r="DJC11" s="151"/>
      <c r="DJD11" s="151"/>
      <c r="DJE11" s="151"/>
      <c r="DJF11" s="151"/>
      <c r="DJG11" s="151"/>
      <c r="DJH11" s="151"/>
      <c r="DJI11" s="151"/>
      <c r="DJJ11" s="151"/>
      <c r="DJK11" s="151"/>
      <c r="DJL11" s="151"/>
      <c r="DJM11" s="151"/>
      <c r="DJN11" s="151"/>
      <c r="DJO11" s="151"/>
      <c r="DJP11" s="151"/>
      <c r="DJQ11" s="151"/>
      <c r="DJR11" s="151"/>
      <c r="DJS11" s="151"/>
      <c r="DJT11" s="151"/>
      <c r="DJU11" s="151"/>
      <c r="DJV11" s="151"/>
      <c r="DJW11" s="151"/>
      <c r="DJX11" s="151"/>
      <c r="DJY11" s="151"/>
      <c r="DJZ11" s="151"/>
      <c r="DKA11" s="151"/>
      <c r="DKB11" s="151"/>
      <c r="DKC11" s="151"/>
      <c r="DKD11" s="151"/>
      <c r="DKE11" s="151"/>
      <c r="DKF11" s="151"/>
      <c r="DKG11" s="151"/>
      <c r="DKH11" s="151"/>
      <c r="DKI11" s="151"/>
      <c r="DKJ11" s="151"/>
      <c r="DKK11" s="151"/>
      <c r="DKL11" s="151"/>
      <c r="DKM11" s="151"/>
      <c r="DKN11" s="151"/>
      <c r="DKO11" s="151"/>
      <c r="DKP11" s="151"/>
      <c r="DKQ11" s="151"/>
      <c r="DKR11" s="151"/>
      <c r="DKS11" s="151"/>
      <c r="DKT11" s="151"/>
      <c r="DKU11" s="151"/>
      <c r="DKV11" s="151"/>
      <c r="DKW11" s="151"/>
      <c r="DKX11" s="151"/>
      <c r="DKY11" s="151"/>
      <c r="DKZ11" s="151"/>
      <c r="DLA11" s="151"/>
      <c r="DLB11" s="151"/>
      <c r="DLC11" s="151"/>
      <c r="DLD11" s="151"/>
      <c r="DLE11" s="151"/>
      <c r="DLF11" s="151"/>
      <c r="DLG11" s="151"/>
      <c r="DLH11" s="151"/>
      <c r="DLI11" s="151"/>
      <c r="DLJ11" s="151"/>
      <c r="DLK11" s="151"/>
      <c r="DLL11" s="151"/>
      <c r="DLM11" s="151"/>
      <c r="DLN11" s="151"/>
      <c r="DLO11" s="151"/>
      <c r="DLP11" s="151"/>
      <c r="DLQ11" s="151"/>
      <c r="DLR11" s="151"/>
      <c r="DLS11" s="151"/>
      <c r="DLT11" s="151"/>
      <c r="DLU11" s="151"/>
      <c r="DLV11" s="151"/>
      <c r="DLW11" s="151"/>
      <c r="DLX11" s="151"/>
      <c r="DLY11" s="151"/>
      <c r="DLZ11" s="151"/>
      <c r="DMA11" s="151"/>
      <c r="DMB11" s="151"/>
      <c r="DMC11" s="151"/>
      <c r="DMD11" s="151"/>
      <c r="DME11" s="151"/>
      <c r="DMF11" s="151"/>
      <c r="DMG11" s="151"/>
      <c r="DMH11" s="151"/>
      <c r="DMI11" s="151"/>
      <c r="DMJ11" s="151"/>
      <c r="DMK11" s="151"/>
      <c r="DML11" s="151"/>
      <c r="DMM11" s="151"/>
      <c r="DMN11" s="151"/>
      <c r="DMO11" s="151"/>
      <c r="DMP11" s="151"/>
      <c r="DMQ11" s="151"/>
      <c r="DMR11" s="151"/>
      <c r="DMS11" s="151"/>
      <c r="DMT11" s="151"/>
      <c r="DMU11" s="151"/>
      <c r="DMV11" s="151"/>
      <c r="DMW11" s="151"/>
      <c r="DMX11" s="151"/>
      <c r="DMY11" s="151"/>
      <c r="DMZ11" s="151"/>
      <c r="DNA11" s="151"/>
      <c r="DNB11" s="151"/>
      <c r="DNC11" s="151"/>
      <c r="DND11" s="151"/>
      <c r="DNE11" s="151"/>
      <c r="DNF11" s="151"/>
      <c r="DNG11" s="151"/>
      <c r="DNH11" s="151"/>
      <c r="DNI11" s="151"/>
      <c r="DNJ11" s="151"/>
      <c r="DNK11" s="151"/>
      <c r="DNL11" s="151"/>
      <c r="DNM11" s="151"/>
      <c r="DNN11" s="151"/>
      <c r="DNO11" s="151"/>
      <c r="DNP11" s="151"/>
      <c r="DNQ11" s="151"/>
      <c r="DNR11" s="151"/>
      <c r="DNS11" s="151"/>
      <c r="DNT11" s="151"/>
      <c r="DNU11" s="151"/>
      <c r="DNV11" s="151"/>
      <c r="DNW11" s="151"/>
      <c r="DNX11" s="151"/>
      <c r="DNY11" s="151"/>
      <c r="DNZ11" s="151"/>
      <c r="DOA11" s="151"/>
      <c r="DOB11" s="151"/>
      <c r="DOC11" s="151"/>
      <c r="DOD11" s="151"/>
      <c r="DOE11" s="151"/>
      <c r="DOF11" s="151"/>
      <c r="DOG11" s="151"/>
      <c r="DOH11" s="151"/>
      <c r="DOI11" s="151"/>
      <c r="DOJ11" s="151"/>
      <c r="DOK11" s="151"/>
      <c r="DOL11" s="151"/>
      <c r="DOM11" s="151"/>
      <c r="DON11" s="151"/>
      <c r="DOO11" s="151"/>
      <c r="DOP11" s="151"/>
      <c r="DOQ11" s="151"/>
      <c r="DOR11" s="151"/>
      <c r="DOS11" s="151"/>
      <c r="DOT11" s="151"/>
      <c r="DOU11" s="151"/>
      <c r="DOV11" s="151"/>
      <c r="DOW11" s="151"/>
      <c r="DOX11" s="151"/>
      <c r="DOY11" s="151"/>
      <c r="DOZ11" s="151"/>
      <c r="DPA11" s="151"/>
      <c r="DPB11" s="151"/>
      <c r="DPC11" s="151"/>
      <c r="DPD11" s="151"/>
      <c r="DPE11" s="151"/>
      <c r="DPF11" s="151"/>
      <c r="DPG11" s="151"/>
      <c r="DPH11" s="151"/>
      <c r="DPI11" s="151"/>
      <c r="DPJ11" s="151"/>
      <c r="DPK11" s="151"/>
      <c r="DPL11" s="151"/>
      <c r="DPM11" s="151"/>
      <c r="DPN11" s="151"/>
      <c r="DPO11" s="151"/>
      <c r="DPP11" s="151"/>
      <c r="DPQ11" s="151"/>
      <c r="DPR11" s="151"/>
      <c r="DPS11" s="151"/>
      <c r="DPT11" s="151"/>
      <c r="DPU11" s="151"/>
      <c r="DPV11" s="151"/>
      <c r="DPW11" s="151"/>
      <c r="DPX11" s="151"/>
      <c r="DPY11" s="151"/>
      <c r="DPZ11" s="151"/>
      <c r="DQA11" s="151"/>
      <c r="DQB11" s="151"/>
      <c r="DQC11" s="151"/>
      <c r="DQD11" s="151"/>
      <c r="DQE11" s="151"/>
      <c r="DQF11" s="151"/>
      <c r="DQG11" s="151"/>
      <c r="DQH11" s="151"/>
      <c r="DQI11" s="151"/>
      <c r="DQJ11" s="151"/>
      <c r="DQK11" s="151"/>
      <c r="DQL11" s="151"/>
      <c r="DQM11" s="151"/>
      <c r="DQN11" s="151"/>
      <c r="DQO11" s="151"/>
      <c r="DQP11" s="151"/>
      <c r="DQQ11" s="151"/>
      <c r="DQR11" s="151"/>
      <c r="DQS11" s="151"/>
      <c r="DQT11" s="151"/>
      <c r="DQU11" s="151"/>
      <c r="DQV11" s="151"/>
      <c r="DQW11" s="151"/>
      <c r="DQX11" s="151"/>
      <c r="DQY11" s="151"/>
      <c r="DQZ11" s="151"/>
      <c r="DRA11" s="151"/>
      <c r="DRB11" s="151"/>
      <c r="DRC11" s="151"/>
      <c r="DRD11" s="151"/>
      <c r="DRE11" s="151"/>
      <c r="DRF11" s="151"/>
      <c r="DRG11" s="151"/>
      <c r="DRH11" s="151"/>
      <c r="DRI11" s="151"/>
      <c r="DRJ11" s="151"/>
      <c r="DRK11" s="151"/>
      <c r="DRL11" s="151"/>
      <c r="DRM11" s="151"/>
      <c r="DRN11" s="151"/>
      <c r="DRO11" s="151"/>
      <c r="DRP11" s="151"/>
      <c r="DRQ11" s="151"/>
      <c r="DRR11" s="151"/>
      <c r="DRS11" s="151"/>
      <c r="DRT11" s="151"/>
      <c r="DRU11" s="151"/>
      <c r="DRV11" s="151"/>
      <c r="DRW11" s="151"/>
      <c r="DRX11" s="151"/>
      <c r="DRY11" s="151"/>
      <c r="DRZ11" s="151"/>
      <c r="DSA11" s="151"/>
      <c r="DSB11" s="151"/>
      <c r="DSC11" s="151"/>
      <c r="DSD11" s="151"/>
      <c r="DSE11" s="151"/>
      <c r="DSF11" s="151"/>
      <c r="DSG11" s="151"/>
      <c r="DSH11" s="151"/>
      <c r="DSI11" s="151"/>
      <c r="DSJ11" s="151"/>
      <c r="DSK11" s="151"/>
      <c r="DSL11" s="151"/>
      <c r="DSM11" s="151"/>
      <c r="DSN11" s="151"/>
      <c r="DSO11" s="151"/>
      <c r="DSP11" s="151"/>
      <c r="DSQ11" s="151"/>
      <c r="DSR11" s="151"/>
      <c r="DSS11" s="151"/>
      <c r="DST11" s="151"/>
      <c r="DSU11" s="151"/>
      <c r="DSV11" s="151"/>
      <c r="DSW11" s="151"/>
      <c r="DSX11" s="151"/>
      <c r="DSY11" s="151"/>
      <c r="DSZ11" s="151"/>
      <c r="DTA11" s="151"/>
      <c r="DTB11" s="151"/>
      <c r="DTC11" s="151"/>
      <c r="DTD11" s="151"/>
      <c r="DTE11" s="151"/>
      <c r="DTF11" s="151"/>
      <c r="DTG11" s="151"/>
      <c r="DTH11" s="151"/>
      <c r="DTI11" s="151"/>
      <c r="DTJ11" s="151"/>
      <c r="DTK11" s="151"/>
      <c r="DTL11" s="151"/>
      <c r="DTM11" s="151"/>
      <c r="DTN11" s="151"/>
      <c r="DTO11" s="151"/>
      <c r="DTP11" s="151"/>
      <c r="DTQ11" s="151"/>
      <c r="DTR11" s="151"/>
      <c r="DTS11" s="151"/>
      <c r="DTT11" s="151"/>
      <c r="DTU11" s="151"/>
      <c r="DTV11" s="151"/>
      <c r="DTW11" s="151"/>
      <c r="DTX11" s="151"/>
      <c r="DTY11" s="151"/>
      <c r="DTZ11" s="151"/>
      <c r="DUA11" s="151"/>
      <c r="DUB11" s="151"/>
      <c r="DUC11" s="151"/>
      <c r="DUD11" s="151"/>
      <c r="DUE11" s="151"/>
      <c r="DUF11" s="151"/>
      <c r="DUG11" s="151"/>
      <c r="DUH11" s="151"/>
      <c r="DUI11" s="151"/>
      <c r="DUJ11" s="151"/>
      <c r="DUK11" s="151"/>
      <c r="DUL11" s="151"/>
      <c r="DUM11" s="151"/>
      <c r="DUN11" s="151"/>
      <c r="DUO11" s="151"/>
      <c r="DUP11" s="151"/>
      <c r="DUQ11" s="151"/>
      <c r="DUR11" s="151"/>
      <c r="DUS11" s="151"/>
      <c r="DUT11" s="151"/>
      <c r="DUU11" s="151"/>
      <c r="DUV11" s="151"/>
      <c r="DUW11" s="151"/>
      <c r="DUX11" s="151"/>
      <c r="DUY11" s="151"/>
      <c r="DUZ11" s="151"/>
      <c r="DVA11" s="151"/>
      <c r="DVB11" s="151"/>
      <c r="DVC11" s="151"/>
      <c r="DVD11" s="151"/>
      <c r="DVE11" s="151"/>
      <c r="DVF11" s="151"/>
      <c r="DVG11" s="151"/>
      <c r="DVH11" s="151"/>
      <c r="DVI11" s="151"/>
      <c r="DVJ11" s="151"/>
      <c r="DVK11" s="151"/>
      <c r="DVL11" s="151"/>
      <c r="DVM11" s="151"/>
      <c r="DVN11" s="151"/>
      <c r="DVO11" s="151"/>
      <c r="DVP11" s="151"/>
      <c r="DVQ11" s="151"/>
      <c r="DVR11" s="151"/>
      <c r="DVS11" s="151"/>
      <c r="DVT11" s="151"/>
      <c r="DVU11" s="151"/>
      <c r="DVV11" s="151"/>
      <c r="DVW11" s="151"/>
      <c r="DVX11" s="151"/>
      <c r="DVY11" s="151"/>
      <c r="DVZ11" s="151"/>
      <c r="DWA11" s="151"/>
      <c r="DWB11" s="151"/>
      <c r="DWC11" s="151"/>
      <c r="DWD11" s="151"/>
      <c r="DWE11" s="151"/>
      <c r="DWF11" s="151"/>
      <c r="DWG11" s="151"/>
      <c r="DWH11" s="151"/>
      <c r="DWI11" s="151"/>
      <c r="DWJ11" s="151"/>
      <c r="DWK11" s="151"/>
      <c r="DWL11" s="151"/>
      <c r="DWM11" s="151"/>
      <c r="DWN11" s="151"/>
      <c r="DWO11" s="151"/>
      <c r="DWP11" s="151"/>
      <c r="DWQ11" s="151"/>
      <c r="DWR11" s="151"/>
      <c r="DWS11" s="151"/>
      <c r="DWT11" s="151"/>
      <c r="DWU11" s="151"/>
      <c r="DWV11" s="151"/>
      <c r="DWW11" s="151"/>
      <c r="DWX11" s="151"/>
      <c r="DWY11" s="151"/>
      <c r="DWZ11" s="151"/>
      <c r="DXA11" s="151"/>
      <c r="DXB11" s="151"/>
      <c r="DXC11" s="151"/>
      <c r="DXD11" s="151"/>
      <c r="DXE11" s="151"/>
      <c r="DXF11" s="151"/>
      <c r="DXG11" s="151"/>
      <c r="DXH11" s="151"/>
      <c r="DXI11" s="151"/>
      <c r="DXJ11" s="151"/>
      <c r="DXK11" s="151"/>
      <c r="DXL11" s="151"/>
      <c r="DXM11" s="151"/>
      <c r="DXN11" s="151"/>
      <c r="DXO11" s="151"/>
      <c r="DXP11" s="151"/>
      <c r="DXQ11" s="151"/>
      <c r="DXR11" s="151"/>
      <c r="DXS11" s="151"/>
      <c r="DXT11" s="151"/>
      <c r="DXU11" s="151"/>
      <c r="DXV11" s="151"/>
      <c r="DXW11" s="151"/>
      <c r="DXX11" s="151"/>
      <c r="DXY11" s="151"/>
      <c r="DXZ11" s="151"/>
      <c r="DYA11" s="151"/>
      <c r="DYB11" s="151"/>
      <c r="DYC11" s="151"/>
      <c r="DYD11" s="151"/>
      <c r="DYE11" s="151"/>
      <c r="DYF11" s="151"/>
      <c r="DYG11" s="151"/>
      <c r="DYH11" s="151"/>
      <c r="DYI11" s="151"/>
      <c r="DYJ11" s="151"/>
      <c r="DYK11" s="151"/>
      <c r="DYL11" s="151"/>
      <c r="DYM11" s="151"/>
      <c r="DYN11" s="151"/>
      <c r="DYO11" s="151"/>
      <c r="DYP11" s="151"/>
      <c r="DYQ11" s="151"/>
      <c r="DYR11" s="151"/>
      <c r="DYS11" s="151"/>
      <c r="DYT11" s="151"/>
      <c r="DYU11" s="151"/>
      <c r="DYV11" s="151"/>
      <c r="DYW11" s="151"/>
      <c r="DYX11" s="151"/>
      <c r="DYY11" s="151"/>
      <c r="DYZ11" s="151"/>
      <c r="DZA11" s="151"/>
      <c r="DZB11" s="151"/>
      <c r="DZC11" s="151"/>
      <c r="DZD11" s="151"/>
      <c r="DZE11" s="151"/>
      <c r="DZF11" s="151"/>
      <c r="DZG11" s="151"/>
      <c r="DZH11" s="151"/>
      <c r="DZI11" s="151"/>
      <c r="DZJ11" s="151"/>
      <c r="DZK11" s="151"/>
      <c r="DZL11" s="151"/>
      <c r="DZM11" s="151"/>
      <c r="DZN11" s="151"/>
      <c r="DZO11" s="151"/>
      <c r="DZP11" s="151"/>
      <c r="DZQ11" s="151"/>
      <c r="DZR11" s="151"/>
      <c r="DZS11" s="151"/>
      <c r="DZT11" s="151"/>
      <c r="DZU11" s="151"/>
      <c r="DZV11" s="151"/>
      <c r="DZW11" s="151"/>
      <c r="DZX11" s="151"/>
      <c r="DZY11" s="151"/>
      <c r="DZZ11" s="151"/>
      <c r="EAA11" s="151"/>
      <c r="EAB11" s="151"/>
      <c r="EAC11" s="151"/>
      <c r="EAD11" s="151"/>
      <c r="EAE11" s="151"/>
      <c r="EAF11" s="151"/>
      <c r="EAG11" s="151"/>
      <c r="EAH11" s="151"/>
      <c r="EAI11" s="151"/>
      <c r="EAJ11" s="151"/>
      <c r="EAK11" s="151"/>
      <c r="EAL11" s="151"/>
      <c r="EAM11" s="151"/>
      <c r="EAN11" s="151"/>
      <c r="EAO11" s="151"/>
      <c r="EAP11" s="151"/>
      <c r="EAQ11" s="151"/>
      <c r="EAR11" s="151"/>
      <c r="EAS11" s="151"/>
      <c r="EAT11" s="151"/>
      <c r="EAU11" s="151"/>
      <c r="EAV11" s="151"/>
      <c r="EAW11" s="151"/>
      <c r="EAX11" s="151"/>
      <c r="EAY11" s="151"/>
      <c r="EAZ11" s="151"/>
      <c r="EBA11" s="151"/>
      <c r="EBB11" s="151"/>
      <c r="EBC11" s="151"/>
      <c r="EBD11" s="151"/>
      <c r="EBE11" s="151"/>
      <c r="EBF11" s="151"/>
      <c r="EBG11" s="151"/>
      <c r="EBH11" s="151"/>
      <c r="EBI11" s="151"/>
      <c r="EBJ11" s="151"/>
      <c r="EBK11" s="151"/>
      <c r="EBL11" s="151"/>
      <c r="EBM11" s="151"/>
      <c r="EBN11" s="151"/>
      <c r="EBO11" s="151"/>
      <c r="EBP11" s="151"/>
      <c r="EBQ11" s="151"/>
      <c r="EBR11" s="151"/>
      <c r="EBS11" s="151"/>
      <c r="EBT11" s="151"/>
      <c r="EBU11" s="151"/>
      <c r="EBV11" s="151"/>
      <c r="EBW11" s="151"/>
      <c r="EBX11" s="151"/>
      <c r="EBY11" s="151"/>
      <c r="EBZ11" s="151"/>
      <c r="ECA11" s="151"/>
      <c r="ECB11" s="151"/>
      <c r="ECC11" s="151"/>
      <c r="ECD11" s="151"/>
      <c r="ECE11" s="151"/>
      <c r="ECF11" s="151"/>
      <c r="ECG11" s="151"/>
      <c r="ECH11" s="151"/>
      <c r="ECI11" s="151"/>
      <c r="ECJ11" s="151"/>
      <c r="ECK11" s="151"/>
      <c r="ECL11" s="151"/>
      <c r="ECM11" s="151"/>
      <c r="ECN11" s="151"/>
      <c r="ECO11" s="151"/>
      <c r="ECP11" s="151"/>
      <c r="ECQ11" s="151"/>
      <c r="ECR11" s="151"/>
      <c r="ECS11" s="151"/>
      <c r="ECT11" s="151"/>
      <c r="ECU11" s="151"/>
      <c r="ECV11" s="151"/>
      <c r="ECW11" s="151"/>
      <c r="ECX11" s="151"/>
      <c r="ECY11" s="151"/>
      <c r="ECZ11" s="151"/>
      <c r="EDA11" s="151"/>
      <c r="EDB11" s="151"/>
      <c r="EDC11" s="151"/>
      <c r="EDD11" s="151"/>
      <c r="EDE11" s="151"/>
      <c r="EDF11" s="151"/>
      <c r="EDG11" s="151"/>
      <c r="EDH11" s="151"/>
      <c r="EDI11" s="151"/>
      <c r="EDJ11" s="151"/>
      <c r="EDK11" s="151"/>
      <c r="EDL11" s="151"/>
      <c r="EDM11" s="151"/>
      <c r="EDN11" s="151"/>
      <c r="EDO11" s="151"/>
      <c r="EDP11" s="151"/>
      <c r="EDQ11" s="151"/>
      <c r="EDR11" s="151"/>
      <c r="EDS11" s="151"/>
      <c r="EDT11" s="151"/>
      <c r="EDU11" s="151"/>
      <c r="EDV11" s="151"/>
      <c r="EDW11" s="151"/>
      <c r="EDX11" s="151"/>
      <c r="EDY11" s="151"/>
      <c r="EDZ11" s="151"/>
      <c r="EEA11" s="151"/>
      <c r="EEB11" s="151"/>
      <c r="EEC11" s="151"/>
      <c r="EED11" s="151"/>
      <c r="EEE11" s="151"/>
      <c r="EEF11" s="151"/>
      <c r="EEG11" s="151"/>
      <c r="EEH11" s="151"/>
      <c r="EEI11" s="151"/>
      <c r="EEJ11" s="151"/>
      <c r="EEK11" s="151"/>
      <c r="EEL11" s="151"/>
      <c r="EEM11" s="151"/>
      <c r="EEN11" s="151"/>
      <c r="EEO11" s="151"/>
      <c r="EEP11" s="151"/>
      <c r="EEQ11" s="151"/>
      <c r="EER11" s="151"/>
      <c r="EES11" s="151"/>
      <c r="EET11" s="151"/>
      <c r="EEU11" s="151"/>
      <c r="EEV11" s="151"/>
      <c r="EEW11" s="151"/>
      <c r="EEX11" s="151"/>
      <c r="EEY11" s="151"/>
      <c r="EEZ11" s="151"/>
      <c r="EFA11" s="151"/>
      <c r="EFB11" s="151"/>
      <c r="EFC11" s="151"/>
      <c r="EFD11" s="151"/>
      <c r="EFE11" s="151"/>
      <c r="EFF11" s="151"/>
      <c r="EFG11" s="151"/>
      <c r="EFH11" s="151"/>
      <c r="EFI11" s="151"/>
      <c r="EFJ11" s="151"/>
      <c r="EFK11" s="151"/>
      <c r="EFL11" s="151"/>
      <c r="EFM11" s="151"/>
      <c r="EFN11" s="151"/>
      <c r="EFO11" s="151"/>
      <c r="EFP11" s="151"/>
      <c r="EFQ11" s="151"/>
      <c r="EFR11" s="151"/>
      <c r="EFS11" s="151"/>
      <c r="EFT11" s="151"/>
      <c r="EFU11" s="151"/>
      <c r="EFV11" s="151"/>
      <c r="EFW11" s="151"/>
      <c r="EFX11" s="151"/>
      <c r="EFY11" s="151"/>
      <c r="EFZ11" s="151"/>
      <c r="EGA11" s="151"/>
      <c r="EGB11" s="151"/>
      <c r="EGC11" s="151"/>
      <c r="EGD11" s="151"/>
      <c r="EGE11" s="151"/>
      <c r="EGF11" s="151"/>
      <c r="EGG11" s="151"/>
      <c r="EGH11" s="151"/>
      <c r="EGI11" s="151"/>
      <c r="EGJ11" s="151"/>
      <c r="EGK11" s="151"/>
      <c r="EGL11" s="151"/>
      <c r="EGM11" s="151"/>
      <c r="EGN11" s="151"/>
      <c r="EGO11" s="151"/>
      <c r="EGP11" s="151"/>
      <c r="EGQ11" s="151"/>
      <c r="EGR11" s="151"/>
      <c r="EGS11" s="151"/>
      <c r="EGT11" s="151"/>
      <c r="EGU11" s="151"/>
      <c r="EGV11" s="151"/>
      <c r="EGW11" s="151"/>
      <c r="EGX11" s="151"/>
      <c r="EGY11" s="151"/>
      <c r="EGZ11" s="151"/>
      <c r="EHA11" s="151"/>
      <c r="EHB11" s="151"/>
      <c r="EHC11" s="151"/>
      <c r="EHD11" s="151"/>
      <c r="EHE11" s="151"/>
      <c r="EHF11" s="151"/>
      <c r="EHG11" s="151"/>
      <c r="EHH11" s="151"/>
      <c r="EHI11" s="151"/>
      <c r="EHJ11" s="151"/>
      <c r="EHK11" s="151"/>
      <c r="EHL11" s="151"/>
      <c r="EHM11" s="151"/>
      <c r="EHN11" s="151"/>
      <c r="EHO11" s="151"/>
      <c r="EHP11" s="151"/>
      <c r="EHQ11" s="151"/>
      <c r="EHR11" s="151"/>
      <c r="EHS11" s="151"/>
      <c r="EHT11" s="151"/>
      <c r="EHU11" s="151"/>
      <c r="EHV11" s="151"/>
      <c r="EHW11" s="151"/>
      <c r="EHX11" s="151"/>
      <c r="EHY11" s="151"/>
      <c r="EHZ11" s="151"/>
      <c r="EIA11" s="151"/>
      <c r="EIB11" s="151"/>
      <c r="EIC11" s="151"/>
      <c r="EID11" s="151"/>
      <c r="EIE11" s="151"/>
      <c r="EIF11" s="151"/>
      <c r="EIG11" s="151"/>
      <c r="EIH11" s="151"/>
      <c r="EII11" s="151"/>
      <c r="EIJ11" s="151"/>
      <c r="EIK11" s="151"/>
      <c r="EIL11" s="151"/>
      <c r="EIM11" s="151"/>
      <c r="EIN11" s="151"/>
      <c r="EIO11" s="151"/>
      <c r="EIP11" s="151"/>
      <c r="EIQ11" s="151"/>
      <c r="EIR11" s="151"/>
      <c r="EIS11" s="151"/>
      <c r="EIT11" s="151"/>
      <c r="EIU11" s="151"/>
      <c r="EIV11" s="151"/>
      <c r="EIW11" s="151"/>
      <c r="EIX11" s="151"/>
      <c r="EIY11" s="151"/>
      <c r="EIZ11" s="151"/>
      <c r="EJA11" s="151"/>
      <c r="EJB11" s="151"/>
      <c r="EJC11" s="151"/>
      <c r="EJD11" s="151"/>
      <c r="EJE11" s="151"/>
      <c r="EJF11" s="151"/>
      <c r="EJG11" s="151"/>
      <c r="EJH11" s="151"/>
      <c r="EJI11" s="151"/>
      <c r="EJJ11" s="151"/>
      <c r="EJK11" s="151"/>
      <c r="EJL11" s="151"/>
      <c r="EJM11" s="151"/>
      <c r="EJN11" s="151"/>
      <c r="EJO11" s="151"/>
      <c r="EJP11" s="151"/>
      <c r="EJQ11" s="151"/>
      <c r="EJR11" s="151"/>
      <c r="EJS11" s="151"/>
      <c r="EJT11" s="151"/>
      <c r="EJU11" s="151"/>
      <c r="EJV11" s="151"/>
      <c r="EJW11" s="151"/>
      <c r="EJX11" s="151"/>
      <c r="EJY11" s="151"/>
      <c r="EJZ11" s="151"/>
      <c r="EKA11" s="151"/>
      <c r="EKB11" s="151"/>
      <c r="EKC11" s="151"/>
      <c r="EKD11" s="151"/>
      <c r="EKE11" s="151"/>
      <c r="EKF11" s="151"/>
      <c r="EKG11" s="151"/>
      <c r="EKH11" s="151"/>
      <c r="EKI11" s="151"/>
      <c r="EKJ11" s="151"/>
      <c r="EKK11" s="151"/>
      <c r="EKL11" s="151"/>
      <c r="EKM11" s="151"/>
      <c r="EKN11" s="151"/>
      <c r="EKO11" s="151"/>
      <c r="EKP11" s="151"/>
      <c r="EKQ11" s="151"/>
      <c r="EKR11" s="151"/>
      <c r="EKS11" s="151"/>
      <c r="EKT11" s="151"/>
      <c r="EKU11" s="151"/>
      <c r="EKV11" s="151"/>
      <c r="EKW11" s="151"/>
      <c r="EKX11" s="151"/>
      <c r="EKY11" s="151"/>
      <c r="EKZ11" s="151"/>
      <c r="ELA11" s="151"/>
      <c r="ELB11" s="151"/>
      <c r="ELC11" s="151"/>
      <c r="ELD11" s="151"/>
      <c r="ELE11" s="151"/>
      <c r="ELF11" s="151"/>
      <c r="ELG11" s="151"/>
      <c r="ELH11" s="151"/>
      <c r="ELI11" s="151"/>
      <c r="ELJ11" s="151"/>
      <c r="ELK11" s="151"/>
      <c r="ELL11" s="151"/>
      <c r="ELM11" s="151"/>
      <c r="ELN11" s="151"/>
      <c r="ELO11" s="151"/>
      <c r="ELP11" s="151"/>
      <c r="ELQ11" s="151"/>
      <c r="ELR11" s="151"/>
      <c r="ELS11" s="151"/>
      <c r="ELT11" s="151"/>
      <c r="ELU11" s="151"/>
      <c r="ELV11" s="151"/>
      <c r="ELW11" s="151"/>
      <c r="ELX11" s="151"/>
      <c r="ELY11" s="151"/>
      <c r="ELZ11" s="151"/>
      <c r="EMA11" s="151"/>
      <c r="EMB11" s="151"/>
      <c r="EMC11" s="151"/>
      <c r="EMD11" s="151"/>
      <c r="EME11" s="151"/>
      <c r="EMF11" s="151"/>
      <c r="EMG11" s="151"/>
      <c r="EMH11" s="151"/>
      <c r="EMI11" s="151"/>
      <c r="EMJ11" s="151"/>
      <c r="EMK11" s="151"/>
      <c r="EML11" s="151"/>
      <c r="EMM11" s="151"/>
      <c r="EMN11" s="151"/>
      <c r="EMO11" s="151"/>
      <c r="EMP11" s="151"/>
      <c r="EMQ11" s="151"/>
      <c r="EMR11" s="151"/>
      <c r="EMS11" s="151"/>
      <c r="EMT11" s="151"/>
      <c r="EMU11" s="151"/>
      <c r="EMV11" s="151"/>
      <c r="EMW11" s="151"/>
      <c r="EMX11" s="151"/>
      <c r="EMY11" s="151"/>
      <c r="EMZ11" s="151"/>
      <c r="ENA11" s="151"/>
      <c r="ENB11" s="151"/>
      <c r="ENC11" s="151"/>
      <c r="END11" s="151"/>
      <c r="ENE11" s="151"/>
      <c r="ENF11" s="151"/>
      <c r="ENG11" s="151"/>
      <c r="ENH11" s="151"/>
      <c r="ENI11" s="151"/>
      <c r="ENJ11" s="151"/>
      <c r="ENK11" s="151"/>
      <c r="ENL11" s="151"/>
      <c r="ENM11" s="151"/>
      <c r="ENN11" s="151"/>
      <c r="ENO11" s="151"/>
      <c r="ENP11" s="151"/>
      <c r="ENQ11" s="151"/>
      <c r="ENR11" s="151"/>
      <c r="ENS11" s="151"/>
      <c r="ENT11" s="151"/>
      <c r="ENU11" s="151"/>
      <c r="ENV11" s="151"/>
      <c r="ENW11" s="151"/>
      <c r="ENX11" s="151"/>
      <c r="ENY11" s="151"/>
      <c r="ENZ11" s="151"/>
      <c r="EOA11" s="151"/>
      <c r="EOB11" s="151"/>
      <c r="EOC11" s="151"/>
      <c r="EOD11" s="151"/>
      <c r="EOE11" s="151"/>
      <c r="EOF11" s="151"/>
      <c r="EOG11" s="151"/>
      <c r="EOH11" s="151"/>
      <c r="EOI11" s="151"/>
      <c r="EOJ11" s="151"/>
      <c r="EOK11" s="151"/>
      <c r="EOL11" s="151"/>
      <c r="EOM11" s="151"/>
      <c r="EON11" s="151"/>
      <c r="EOO11" s="151"/>
      <c r="EOP11" s="151"/>
      <c r="EOQ11" s="151"/>
      <c r="EOR11" s="151"/>
      <c r="EOS11" s="151"/>
      <c r="EOT11" s="151"/>
      <c r="EOU11" s="151"/>
      <c r="EOV11" s="151"/>
      <c r="EOW11" s="151"/>
      <c r="EOX11" s="151"/>
      <c r="EOY11" s="151"/>
      <c r="EOZ11" s="151"/>
      <c r="EPA11" s="151"/>
      <c r="EPB11" s="151"/>
      <c r="EPC11" s="151"/>
      <c r="EPD11" s="151"/>
      <c r="EPE11" s="151"/>
      <c r="EPF11" s="151"/>
      <c r="EPG11" s="151"/>
      <c r="EPH11" s="151"/>
      <c r="EPI11" s="151"/>
      <c r="EPJ11" s="151"/>
      <c r="EPK11" s="151"/>
      <c r="EPL11" s="151"/>
      <c r="EPM11" s="151"/>
      <c r="EPN11" s="151"/>
      <c r="EPO11" s="151"/>
      <c r="EPP11" s="151"/>
      <c r="EPQ11" s="151"/>
      <c r="EPR11" s="151"/>
      <c r="EPS11" s="151"/>
      <c r="EPT11" s="151"/>
      <c r="EPU11" s="151"/>
      <c r="EPV11" s="151"/>
      <c r="EPW11" s="151"/>
      <c r="EPX11" s="151"/>
      <c r="EPY11" s="151"/>
      <c r="EPZ11" s="151"/>
      <c r="EQA11" s="151"/>
      <c r="EQB11" s="151"/>
      <c r="EQC11" s="151"/>
      <c r="EQD11" s="151"/>
      <c r="EQE11" s="151"/>
      <c r="EQF11" s="151"/>
      <c r="EQG11" s="151"/>
      <c r="EQH11" s="151"/>
      <c r="EQI11" s="151"/>
      <c r="EQJ11" s="151"/>
      <c r="EQK11" s="151"/>
      <c r="EQL11" s="151"/>
      <c r="EQM11" s="151"/>
      <c r="EQN11" s="151"/>
      <c r="EQO11" s="151"/>
      <c r="EQP11" s="151"/>
      <c r="EQQ11" s="151"/>
      <c r="EQR11" s="151"/>
      <c r="EQS11" s="151"/>
      <c r="EQT11" s="151"/>
      <c r="EQU11" s="151"/>
      <c r="EQV11" s="151"/>
      <c r="EQW11" s="151"/>
      <c r="EQX11" s="151"/>
      <c r="EQY11" s="151"/>
      <c r="EQZ11" s="151"/>
      <c r="ERA11" s="151"/>
      <c r="ERB11" s="151"/>
      <c r="ERC11" s="151"/>
      <c r="ERD11" s="151"/>
      <c r="ERE11" s="151"/>
      <c r="ERF11" s="151"/>
      <c r="ERG11" s="151"/>
      <c r="ERH11" s="151"/>
      <c r="ERI11" s="151"/>
      <c r="ERJ11" s="151"/>
      <c r="ERK11" s="151"/>
      <c r="ERL11" s="151"/>
      <c r="ERM11" s="151"/>
      <c r="ERN11" s="151"/>
      <c r="ERO11" s="151"/>
      <c r="ERP11" s="151"/>
      <c r="ERQ11" s="151"/>
      <c r="ERR11" s="151"/>
      <c r="ERS11" s="151"/>
      <c r="ERT11" s="151"/>
      <c r="ERU11" s="151"/>
      <c r="ERV11" s="151"/>
      <c r="ERW11" s="151"/>
      <c r="ERX11" s="151"/>
      <c r="ERY11" s="151"/>
      <c r="ERZ11" s="151"/>
      <c r="ESA11" s="151"/>
      <c r="ESB11" s="151"/>
      <c r="ESC11" s="151"/>
      <c r="ESD11" s="151"/>
      <c r="ESE11" s="151"/>
      <c r="ESF11" s="151"/>
      <c r="ESG11" s="151"/>
      <c r="ESH11" s="151"/>
      <c r="ESI11" s="151"/>
      <c r="ESJ11" s="151"/>
      <c r="ESK11" s="151"/>
      <c r="ESL11" s="151"/>
      <c r="ESM11" s="151"/>
      <c r="ESN11" s="151"/>
      <c r="ESO11" s="151"/>
      <c r="ESP11" s="151"/>
      <c r="ESQ11" s="151"/>
      <c r="ESR11" s="151"/>
      <c r="ESS11" s="151"/>
      <c r="EST11" s="151"/>
      <c r="ESU11" s="151"/>
      <c r="ESV11" s="151"/>
      <c r="ESW11" s="151"/>
      <c r="ESX11" s="151"/>
      <c r="ESY11" s="151"/>
      <c r="ESZ11" s="151"/>
      <c r="ETA11" s="151"/>
      <c r="ETB11" s="151"/>
      <c r="ETC11" s="151"/>
      <c r="ETD11" s="151"/>
      <c r="ETE11" s="151"/>
      <c r="ETF11" s="151"/>
      <c r="ETG11" s="151"/>
      <c r="ETH11" s="151"/>
      <c r="ETI11" s="151"/>
      <c r="ETJ11" s="151"/>
      <c r="ETK11" s="151"/>
      <c r="ETL11" s="151"/>
      <c r="ETM11" s="151"/>
      <c r="ETN11" s="151"/>
      <c r="ETO11" s="151"/>
      <c r="ETP11" s="151"/>
      <c r="ETQ11" s="151"/>
      <c r="ETR11" s="151"/>
      <c r="ETS11" s="151"/>
      <c r="ETT11" s="151"/>
      <c r="ETU11" s="151"/>
      <c r="ETV11" s="151"/>
      <c r="ETW11" s="151"/>
      <c r="ETX11" s="151"/>
      <c r="ETY11" s="151"/>
      <c r="ETZ11" s="151"/>
      <c r="EUA11" s="151"/>
      <c r="EUB11" s="151"/>
      <c r="EUC11" s="151"/>
      <c r="EUD11" s="151"/>
      <c r="EUE11" s="151"/>
      <c r="EUF11" s="151"/>
      <c r="EUG11" s="151"/>
      <c r="EUH11" s="151"/>
      <c r="EUI11" s="151"/>
      <c r="EUJ11" s="151"/>
      <c r="EUK11" s="151"/>
      <c r="EUL11" s="151"/>
      <c r="EUM11" s="151"/>
      <c r="EUN11" s="151"/>
      <c r="EUO11" s="151"/>
      <c r="EUP11" s="151"/>
      <c r="EUQ11" s="151"/>
      <c r="EUR11" s="151"/>
      <c r="EUS11" s="151"/>
      <c r="EUT11" s="151"/>
      <c r="EUU11" s="151"/>
      <c r="EUV11" s="151"/>
      <c r="EUW11" s="151"/>
      <c r="EUX11" s="151"/>
      <c r="EUY11" s="151"/>
      <c r="EUZ11" s="151"/>
      <c r="EVA11" s="151"/>
      <c r="EVB11" s="151"/>
      <c r="EVC11" s="151"/>
      <c r="EVD11" s="151"/>
      <c r="EVE11" s="151"/>
      <c r="EVF11" s="151"/>
      <c r="EVG11" s="151"/>
      <c r="EVH11" s="151"/>
      <c r="EVI11" s="151"/>
      <c r="EVJ11" s="151"/>
      <c r="EVK11" s="151"/>
      <c r="EVL11" s="151"/>
      <c r="EVM11" s="151"/>
      <c r="EVN11" s="151"/>
      <c r="EVO11" s="151"/>
      <c r="EVP11" s="151"/>
      <c r="EVQ11" s="151"/>
      <c r="EVR11" s="151"/>
      <c r="EVS11" s="151"/>
      <c r="EVT11" s="151"/>
      <c r="EVU11" s="151"/>
      <c r="EVV11" s="151"/>
      <c r="EVW11" s="151"/>
      <c r="EVX11" s="151"/>
      <c r="EVY11" s="151"/>
      <c r="EVZ11" s="151"/>
      <c r="EWA11" s="151"/>
      <c r="EWB11" s="151"/>
      <c r="EWC11" s="151"/>
      <c r="EWD11" s="151"/>
      <c r="EWE11" s="151"/>
      <c r="EWF11" s="151"/>
      <c r="EWG11" s="151"/>
      <c r="EWH11" s="151"/>
      <c r="EWI11" s="151"/>
      <c r="EWJ11" s="151"/>
      <c r="EWK11" s="151"/>
      <c r="EWL11" s="151"/>
      <c r="EWM11" s="151"/>
      <c r="EWN11" s="151"/>
      <c r="EWO11" s="151"/>
      <c r="EWP11" s="151"/>
      <c r="EWQ11" s="151"/>
      <c r="EWR11" s="151"/>
      <c r="EWS11" s="151"/>
      <c r="EWT11" s="151"/>
      <c r="EWU11" s="151"/>
      <c r="EWV11" s="151"/>
      <c r="EWW11" s="151"/>
      <c r="EWX11" s="151"/>
      <c r="EWY11" s="151"/>
      <c r="EWZ11" s="151"/>
      <c r="EXA11" s="151"/>
      <c r="EXB11" s="151"/>
      <c r="EXC11" s="151"/>
      <c r="EXD11" s="151"/>
      <c r="EXE11" s="151"/>
      <c r="EXF11" s="151"/>
      <c r="EXG11" s="151"/>
      <c r="EXH11" s="151"/>
      <c r="EXI11" s="151"/>
      <c r="EXJ11" s="151"/>
      <c r="EXK11" s="151"/>
      <c r="EXL11" s="151"/>
      <c r="EXM11" s="151"/>
      <c r="EXN11" s="151"/>
      <c r="EXO11" s="151"/>
      <c r="EXP11" s="151"/>
      <c r="EXQ11" s="151"/>
      <c r="EXR11" s="151"/>
      <c r="EXS11" s="151"/>
      <c r="EXT11" s="151"/>
      <c r="EXU11" s="151"/>
      <c r="EXV11" s="151"/>
      <c r="EXW11" s="151"/>
      <c r="EXX11" s="151"/>
      <c r="EXY11" s="151"/>
      <c r="EXZ11" s="151"/>
      <c r="EYA11" s="151"/>
      <c r="EYB11" s="151"/>
      <c r="EYC11" s="151"/>
      <c r="EYD11" s="151"/>
      <c r="EYE11" s="151"/>
      <c r="EYF11" s="151"/>
      <c r="EYG11" s="151"/>
      <c r="EYH11" s="151"/>
      <c r="EYI11" s="151"/>
      <c r="EYJ11" s="151"/>
      <c r="EYK11" s="151"/>
      <c r="EYL11" s="151"/>
      <c r="EYM11" s="151"/>
      <c r="EYN11" s="151"/>
      <c r="EYO11" s="151"/>
      <c r="EYP11" s="151"/>
      <c r="EYQ11" s="151"/>
      <c r="EYR11" s="151"/>
      <c r="EYS11" s="151"/>
      <c r="EYT11" s="151"/>
      <c r="EYU11" s="151"/>
      <c r="EYV11" s="151"/>
      <c r="EYW11" s="151"/>
      <c r="EYX11" s="151"/>
      <c r="EYY11" s="151"/>
      <c r="EYZ11" s="151"/>
      <c r="EZA11" s="151"/>
      <c r="EZB11" s="151"/>
      <c r="EZC11" s="151"/>
      <c r="EZD11" s="151"/>
      <c r="EZE11" s="151"/>
      <c r="EZF11" s="151"/>
      <c r="EZG11" s="151"/>
      <c r="EZH11" s="151"/>
      <c r="EZI11" s="151"/>
      <c r="EZJ11" s="151"/>
      <c r="EZK11" s="151"/>
      <c r="EZL11" s="151"/>
      <c r="EZM11" s="151"/>
      <c r="EZN11" s="151"/>
      <c r="EZO11" s="151"/>
      <c r="EZP11" s="151"/>
      <c r="EZQ11" s="151"/>
      <c r="EZR11" s="151"/>
      <c r="EZS11" s="151"/>
      <c r="EZT11" s="151"/>
      <c r="EZU11" s="151"/>
      <c r="EZV11" s="151"/>
      <c r="EZW11" s="151"/>
      <c r="EZX11" s="151"/>
      <c r="EZY11" s="151"/>
      <c r="EZZ11" s="151"/>
      <c r="FAA11" s="151"/>
      <c r="FAB11" s="151"/>
      <c r="FAC11" s="151"/>
      <c r="FAD11" s="151"/>
      <c r="FAE11" s="151"/>
      <c r="FAF11" s="151"/>
      <c r="FAG11" s="151"/>
      <c r="FAH11" s="151"/>
      <c r="FAI11" s="151"/>
      <c r="FAJ11" s="151"/>
      <c r="FAK11" s="151"/>
      <c r="FAL11" s="151"/>
      <c r="FAM11" s="151"/>
      <c r="FAN11" s="151"/>
      <c r="FAO11" s="151"/>
      <c r="FAP11" s="151"/>
      <c r="FAQ11" s="151"/>
      <c r="FAR11" s="151"/>
      <c r="FAS11" s="151"/>
      <c r="FAT11" s="151"/>
      <c r="FAU11" s="151"/>
      <c r="FAV11" s="151"/>
      <c r="FAW11" s="151"/>
      <c r="FAX11" s="151"/>
      <c r="FAY11" s="151"/>
      <c r="FAZ11" s="151"/>
      <c r="FBA11" s="151"/>
      <c r="FBB11" s="151"/>
      <c r="FBC11" s="151"/>
      <c r="FBD11" s="151"/>
      <c r="FBE11" s="151"/>
      <c r="FBF11" s="151"/>
      <c r="FBG11" s="151"/>
      <c r="FBH11" s="151"/>
      <c r="FBI11" s="151"/>
      <c r="FBJ11" s="151"/>
      <c r="FBK11" s="151"/>
      <c r="FBL11" s="151"/>
      <c r="FBM11" s="151"/>
      <c r="FBN11" s="151"/>
      <c r="FBO11" s="151"/>
      <c r="FBP11" s="151"/>
      <c r="FBQ11" s="151"/>
      <c r="FBR11" s="151"/>
      <c r="FBS11" s="151"/>
      <c r="FBT11" s="151"/>
      <c r="FBU11" s="151"/>
      <c r="FBV11" s="151"/>
      <c r="FBW11" s="151"/>
      <c r="FBX11" s="151"/>
      <c r="FBY11" s="151"/>
      <c r="FBZ11" s="151"/>
      <c r="FCA11" s="151"/>
      <c r="FCB11" s="151"/>
      <c r="FCC11" s="151"/>
      <c r="FCD11" s="151"/>
      <c r="FCE11" s="151"/>
      <c r="FCF11" s="151"/>
      <c r="FCG11" s="151"/>
      <c r="FCH11" s="151"/>
      <c r="FCI11" s="151"/>
      <c r="FCJ11" s="151"/>
      <c r="FCK11" s="151"/>
      <c r="FCL11" s="151"/>
      <c r="FCM11" s="151"/>
      <c r="FCN11" s="151"/>
      <c r="FCO11" s="151"/>
      <c r="FCP11" s="151"/>
      <c r="FCQ11" s="151"/>
      <c r="FCR11" s="151"/>
      <c r="FCS11" s="151"/>
      <c r="FCT11" s="151"/>
      <c r="FCU11" s="151"/>
      <c r="FCV11" s="151"/>
      <c r="FCW11" s="151"/>
      <c r="FCX11" s="151"/>
      <c r="FCY11" s="151"/>
      <c r="FCZ11" s="151"/>
      <c r="FDA11" s="151"/>
      <c r="FDB11" s="151"/>
      <c r="FDC11" s="151"/>
      <c r="FDD11" s="151"/>
      <c r="FDE11" s="151"/>
      <c r="FDF11" s="151"/>
      <c r="FDG11" s="151"/>
      <c r="FDH11" s="151"/>
      <c r="FDI11" s="151"/>
      <c r="FDJ11" s="151"/>
      <c r="FDK11" s="151"/>
      <c r="FDL11" s="151"/>
      <c r="FDM11" s="151"/>
      <c r="FDN11" s="151"/>
      <c r="FDO11" s="151"/>
      <c r="FDP11" s="151"/>
      <c r="FDQ11" s="151"/>
      <c r="FDR11" s="151"/>
      <c r="FDS11" s="151"/>
      <c r="FDT11" s="151"/>
      <c r="FDU11" s="151"/>
      <c r="FDV11" s="151"/>
      <c r="FDW11" s="151"/>
      <c r="FDX11" s="151"/>
      <c r="FDY11" s="151"/>
      <c r="FDZ11" s="151"/>
      <c r="FEA11" s="151"/>
      <c r="FEB11" s="151"/>
      <c r="FEC11" s="151"/>
      <c r="FED11" s="151"/>
      <c r="FEE11" s="151"/>
      <c r="FEF11" s="151"/>
      <c r="FEG11" s="151"/>
      <c r="FEH11" s="151"/>
      <c r="FEI11" s="151"/>
      <c r="FEJ11" s="151"/>
      <c r="FEK11" s="151"/>
      <c r="FEL11" s="151"/>
      <c r="FEM11" s="151"/>
      <c r="FEN11" s="151"/>
      <c r="FEO11" s="151"/>
      <c r="FEP11" s="151"/>
      <c r="FEQ11" s="151"/>
      <c r="FER11" s="151"/>
      <c r="FES11" s="151"/>
      <c r="FET11" s="151"/>
      <c r="FEU11" s="151"/>
      <c r="FEV11" s="151"/>
      <c r="FEW11" s="151"/>
      <c r="FEX11" s="151"/>
      <c r="FEY11" s="151"/>
      <c r="FEZ11" s="151"/>
      <c r="FFA11" s="151"/>
      <c r="FFB11" s="151"/>
      <c r="FFC11" s="151"/>
      <c r="FFD11" s="151"/>
      <c r="FFE11" s="151"/>
      <c r="FFF11" s="151"/>
      <c r="FFG11" s="151"/>
      <c r="FFH11" s="151"/>
      <c r="FFI11" s="151"/>
      <c r="FFJ11" s="151"/>
      <c r="FFK11" s="151"/>
      <c r="FFL11" s="151"/>
      <c r="FFM11" s="151"/>
      <c r="FFN11" s="151"/>
      <c r="FFO11" s="151"/>
      <c r="FFP11" s="151"/>
      <c r="FFQ11" s="151"/>
      <c r="FFR11" s="151"/>
      <c r="FFS11" s="151"/>
      <c r="FFT11" s="151"/>
      <c r="FFU11" s="151"/>
      <c r="FFV11" s="151"/>
      <c r="FFW11" s="151"/>
      <c r="FFX11" s="151"/>
      <c r="FFY11" s="151"/>
      <c r="FFZ11" s="151"/>
      <c r="FGA11" s="151"/>
      <c r="FGB11" s="151"/>
      <c r="FGC11" s="151"/>
      <c r="FGD11" s="151"/>
      <c r="FGE11" s="151"/>
      <c r="FGF11" s="151"/>
      <c r="FGG11" s="151"/>
      <c r="FGH11" s="151"/>
      <c r="FGI11" s="151"/>
      <c r="FGJ11" s="151"/>
      <c r="FGK11" s="151"/>
      <c r="FGL11" s="151"/>
      <c r="FGM11" s="151"/>
      <c r="FGN11" s="151"/>
      <c r="FGO11" s="151"/>
      <c r="FGP11" s="151"/>
      <c r="FGQ11" s="151"/>
      <c r="FGR11" s="151"/>
      <c r="FGS11" s="151"/>
      <c r="FGT11" s="151"/>
      <c r="FGU11" s="151"/>
      <c r="FGV11" s="151"/>
      <c r="FGW11" s="151"/>
      <c r="FGX11" s="151"/>
      <c r="FGY11" s="151"/>
      <c r="FGZ11" s="151"/>
      <c r="FHA11" s="151"/>
      <c r="FHB11" s="151"/>
      <c r="FHC11" s="151"/>
      <c r="FHD11" s="151"/>
      <c r="FHE11" s="151"/>
      <c r="FHF11" s="151"/>
      <c r="FHG11" s="151"/>
      <c r="FHH11" s="151"/>
      <c r="FHI11" s="151"/>
      <c r="FHJ11" s="151"/>
      <c r="FHK11" s="151"/>
      <c r="FHL11" s="151"/>
      <c r="FHM11" s="151"/>
      <c r="FHN11" s="151"/>
      <c r="FHO11" s="151"/>
      <c r="FHP11" s="151"/>
      <c r="FHQ11" s="151"/>
      <c r="FHR11" s="151"/>
      <c r="FHS11" s="151"/>
      <c r="FHT11" s="151"/>
      <c r="FHU11" s="151"/>
      <c r="FHV11" s="151"/>
      <c r="FHW11" s="151"/>
      <c r="FHX11" s="151"/>
      <c r="FHY11" s="151"/>
      <c r="FHZ11" s="151"/>
      <c r="FIA11" s="151"/>
      <c r="FIB11" s="151"/>
      <c r="FIC11" s="151"/>
      <c r="FID11" s="151"/>
      <c r="FIE11" s="151"/>
      <c r="FIF11" s="151"/>
      <c r="FIG11" s="151"/>
      <c r="FIH11" s="151"/>
      <c r="FII11" s="151"/>
      <c r="FIJ11" s="151"/>
      <c r="FIK11" s="151"/>
      <c r="FIL11" s="151"/>
      <c r="FIM11" s="151"/>
      <c r="FIN11" s="151"/>
      <c r="FIO11" s="151"/>
      <c r="FIP11" s="151"/>
      <c r="FIQ11" s="151"/>
      <c r="FIR11" s="151"/>
      <c r="FIS11" s="151"/>
      <c r="FIT11" s="151"/>
      <c r="FIU11" s="151"/>
      <c r="FIV11" s="151"/>
      <c r="FIW11" s="151"/>
      <c r="FIX11" s="151"/>
      <c r="FIY11" s="151"/>
      <c r="FIZ11" s="151"/>
      <c r="FJA11" s="151"/>
      <c r="FJB11" s="151"/>
      <c r="FJC11" s="151"/>
      <c r="FJD11" s="151"/>
      <c r="FJE11" s="151"/>
      <c r="FJF11" s="151"/>
      <c r="FJG11" s="151"/>
      <c r="FJH11" s="151"/>
      <c r="FJI11" s="151"/>
      <c r="FJJ11" s="151"/>
      <c r="FJK11" s="151"/>
      <c r="FJL11" s="151"/>
      <c r="FJM11" s="151"/>
      <c r="FJN11" s="151"/>
      <c r="FJO11" s="151"/>
      <c r="FJP11" s="151"/>
      <c r="FJQ11" s="151"/>
      <c r="FJR11" s="151"/>
      <c r="FJS11" s="151"/>
      <c r="FJT11" s="151"/>
      <c r="FJU11" s="151"/>
      <c r="FJV11" s="151"/>
      <c r="FJW11" s="151"/>
      <c r="FJX11" s="151"/>
      <c r="FJY11" s="151"/>
      <c r="FJZ11" s="151"/>
      <c r="FKA11" s="151"/>
      <c r="FKB11" s="151"/>
      <c r="FKC11" s="151"/>
      <c r="FKD11" s="151"/>
      <c r="FKE11" s="151"/>
      <c r="FKF11" s="151"/>
      <c r="FKG11" s="151"/>
      <c r="FKH11" s="151"/>
      <c r="FKI11" s="151"/>
      <c r="FKJ11" s="151"/>
      <c r="FKK11" s="151"/>
      <c r="FKL11" s="151"/>
      <c r="FKM11" s="151"/>
      <c r="FKN11" s="151"/>
      <c r="FKO11" s="151"/>
      <c r="FKP11" s="151"/>
      <c r="FKQ11" s="151"/>
      <c r="FKR11" s="151"/>
      <c r="FKS11" s="151"/>
      <c r="FKT11" s="151"/>
      <c r="FKU11" s="151"/>
      <c r="FKV11" s="151"/>
      <c r="FKW11" s="151"/>
      <c r="FKX11" s="151"/>
      <c r="FKY11" s="151"/>
      <c r="FKZ11" s="151"/>
      <c r="FLA11" s="151"/>
      <c r="FLB11" s="151"/>
      <c r="FLC11" s="151"/>
      <c r="FLD11" s="151"/>
      <c r="FLE11" s="151"/>
      <c r="FLF11" s="151"/>
      <c r="FLG11" s="151"/>
      <c r="FLH11" s="151"/>
      <c r="FLI11" s="151"/>
      <c r="FLJ11" s="151"/>
      <c r="FLK11" s="151"/>
      <c r="FLL11" s="151"/>
      <c r="FLM11" s="151"/>
      <c r="FLN11" s="151"/>
      <c r="FLO11" s="151"/>
      <c r="FLP11" s="151"/>
      <c r="FLQ11" s="151"/>
      <c r="FLR11" s="151"/>
      <c r="FLS11" s="151"/>
      <c r="FLT11" s="151"/>
      <c r="FLU11" s="151"/>
      <c r="FLV11" s="151"/>
      <c r="FLW11" s="151"/>
      <c r="FLX11" s="151"/>
      <c r="FLY11" s="151"/>
      <c r="FLZ11" s="151"/>
      <c r="FMA11" s="151"/>
      <c r="FMB11" s="151"/>
      <c r="FMC11" s="151"/>
      <c r="FMD11" s="151"/>
      <c r="FME11" s="151"/>
      <c r="FMF11" s="151"/>
      <c r="FMG11" s="151"/>
      <c r="FMH11" s="151"/>
      <c r="FMI11" s="151"/>
      <c r="FMJ11" s="151"/>
      <c r="FMK11" s="151"/>
      <c r="FML11" s="151"/>
      <c r="FMM11" s="151"/>
      <c r="FMN11" s="151"/>
      <c r="FMO11" s="151"/>
      <c r="FMP11" s="151"/>
      <c r="FMQ11" s="151"/>
      <c r="FMR11" s="151"/>
      <c r="FMS11" s="151"/>
      <c r="FMT11" s="151"/>
      <c r="FMU11" s="151"/>
      <c r="FMV11" s="151"/>
      <c r="FMW11" s="151"/>
      <c r="FMX11" s="151"/>
      <c r="FMY11" s="151"/>
      <c r="FMZ11" s="151"/>
      <c r="FNA11" s="151"/>
      <c r="FNB11" s="151"/>
      <c r="FNC11" s="151"/>
      <c r="FND11" s="151"/>
      <c r="FNE11" s="151"/>
      <c r="FNF11" s="151"/>
      <c r="FNG11" s="151"/>
      <c r="FNH11" s="151"/>
      <c r="FNI11" s="151"/>
      <c r="FNJ11" s="151"/>
      <c r="FNK11" s="151"/>
      <c r="FNL11" s="151"/>
      <c r="FNM11" s="151"/>
      <c r="FNN11" s="151"/>
      <c r="FNO11" s="151"/>
      <c r="FNP11" s="151"/>
      <c r="FNQ11" s="151"/>
      <c r="FNR11" s="151"/>
      <c r="FNS11" s="151"/>
      <c r="FNT11" s="151"/>
      <c r="FNU11" s="151"/>
      <c r="FNV11" s="151"/>
      <c r="FNW11" s="151"/>
      <c r="FNX11" s="151"/>
      <c r="FNY11" s="151"/>
      <c r="FNZ11" s="151"/>
      <c r="FOA11" s="151"/>
      <c r="FOB11" s="151"/>
      <c r="FOC11" s="151"/>
      <c r="FOD11" s="151"/>
      <c r="FOE11" s="151"/>
      <c r="FOF11" s="151"/>
      <c r="FOG11" s="151"/>
      <c r="FOH11" s="151"/>
      <c r="FOI11" s="151"/>
      <c r="FOJ11" s="151"/>
      <c r="FOK11" s="151"/>
      <c r="FOL11" s="151"/>
      <c r="FOM11" s="151"/>
      <c r="FON11" s="151"/>
      <c r="FOO11" s="151"/>
      <c r="FOP11" s="151"/>
      <c r="FOQ11" s="151"/>
      <c r="FOR11" s="151"/>
      <c r="FOS11" s="151"/>
      <c r="FOT11" s="151"/>
      <c r="FOU11" s="151"/>
      <c r="FOV11" s="151"/>
      <c r="FOW11" s="151"/>
      <c r="FOX11" s="151"/>
      <c r="FOY11" s="151"/>
      <c r="FOZ11" s="151"/>
      <c r="FPA11" s="151"/>
      <c r="FPB11" s="151"/>
      <c r="FPC11" s="151"/>
      <c r="FPD11" s="151"/>
      <c r="FPE11" s="151"/>
      <c r="FPF11" s="151"/>
      <c r="FPG11" s="151"/>
      <c r="FPH11" s="151"/>
      <c r="FPI11" s="151"/>
      <c r="FPJ11" s="151"/>
      <c r="FPK11" s="151"/>
      <c r="FPL11" s="151"/>
      <c r="FPM11" s="151"/>
      <c r="FPN11" s="151"/>
      <c r="FPO11" s="151"/>
      <c r="FPP11" s="151"/>
      <c r="FPQ11" s="151"/>
      <c r="FPR11" s="151"/>
      <c r="FPS11" s="151"/>
      <c r="FPT11" s="151"/>
      <c r="FPU11" s="151"/>
      <c r="FPV11" s="151"/>
      <c r="FPW11" s="151"/>
      <c r="FPX11" s="151"/>
      <c r="FPY11" s="151"/>
      <c r="FPZ11" s="151"/>
      <c r="FQA11" s="151"/>
      <c r="FQB11" s="151"/>
      <c r="FQC11" s="151"/>
      <c r="FQD11" s="151"/>
      <c r="FQE11" s="151"/>
      <c r="FQF11" s="151"/>
      <c r="FQG11" s="151"/>
      <c r="FQH11" s="151"/>
      <c r="FQI11" s="151"/>
      <c r="FQJ11" s="151"/>
      <c r="FQK11" s="151"/>
      <c r="FQL11" s="151"/>
      <c r="FQM11" s="151"/>
      <c r="FQN11" s="151"/>
      <c r="FQO11" s="151"/>
      <c r="FQP11" s="151"/>
      <c r="FQQ11" s="151"/>
      <c r="FQR11" s="151"/>
      <c r="FQS11" s="151"/>
      <c r="FQT11" s="151"/>
      <c r="FQU11" s="151"/>
      <c r="FQV11" s="151"/>
      <c r="FQW11" s="151"/>
      <c r="FQX11" s="151"/>
      <c r="FQY11" s="151"/>
      <c r="FQZ11" s="151"/>
      <c r="FRA11" s="151"/>
      <c r="FRB11" s="151"/>
      <c r="FRC11" s="151"/>
      <c r="FRD11" s="151"/>
      <c r="FRE11" s="151"/>
      <c r="FRF11" s="151"/>
      <c r="FRG11" s="151"/>
      <c r="FRH11" s="151"/>
      <c r="FRI11" s="151"/>
      <c r="FRJ11" s="151"/>
      <c r="FRK11" s="151"/>
      <c r="FRL11" s="151"/>
      <c r="FRM11" s="151"/>
      <c r="FRN11" s="151"/>
      <c r="FRO11" s="151"/>
      <c r="FRP11" s="151"/>
      <c r="FRQ11" s="151"/>
      <c r="FRR11" s="151"/>
      <c r="FRS11" s="151"/>
      <c r="FRT11" s="151"/>
      <c r="FRU11" s="151"/>
      <c r="FRV11" s="151"/>
      <c r="FRW11" s="151"/>
      <c r="FRX11" s="151"/>
      <c r="FRY11" s="151"/>
      <c r="FRZ11" s="151"/>
      <c r="FSA11" s="151"/>
      <c r="FSB11" s="151"/>
      <c r="FSC11" s="151"/>
      <c r="FSD11" s="151"/>
      <c r="FSE11" s="151"/>
      <c r="FSF11" s="151"/>
      <c r="FSG11" s="151"/>
      <c r="FSH11" s="151"/>
      <c r="FSI11" s="151"/>
      <c r="FSJ11" s="151"/>
      <c r="FSK11" s="151"/>
      <c r="FSL11" s="151"/>
      <c r="FSM11" s="151"/>
      <c r="FSN11" s="151"/>
      <c r="FSO11" s="151"/>
      <c r="FSP11" s="151"/>
      <c r="FSQ11" s="151"/>
      <c r="FSR11" s="151"/>
      <c r="FSS11" s="151"/>
      <c r="FST11" s="151"/>
      <c r="FSU11" s="151"/>
      <c r="FSV11" s="151"/>
      <c r="FSW11" s="151"/>
      <c r="FSX11" s="151"/>
      <c r="FSY11" s="151"/>
      <c r="FSZ11" s="151"/>
      <c r="FTA11" s="151"/>
      <c r="FTB11" s="151"/>
      <c r="FTC11" s="151"/>
      <c r="FTD11" s="151"/>
      <c r="FTE11" s="151"/>
      <c r="FTF11" s="151"/>
      <c r="FTG11" s="151"/>
      <c r="FTH11" s="151"/>
      <c r="FTI11" s="151"/>
      <c r="FTJ11" s="151"/>
      <c r="FTK11" s="151"/>
      <c r="FTL11" s="151"/>
      <c r="FTM11" s="151"/>
      <c r="FTN11" s="151"/>
      <c r="FTO11" s="151"/>
      <c r="FTP11" s="151"/>
      <c r="FTQ11" s="151"/>
      <c r="FTR11" s="151"/>
      <c r="FTS11" s="151"/>
      <c r="FTT11" s="151"/>
      <c r="FTU11" s="151"/>
      <c r="FTV11" s="151"/>
      <c r="FTW11" s="151"/>
      <c r="FTX11" s="151"/>
      <c r="FTY11" s="151"/>
      <c r="FTZ11" s="151"/>
      <c r="FUA11" s="151"/>
      <c r="FUB11" s="151"/>
      <c r="FUC11" s="151"/>
      <c r="FUD11" s="151"/>
      <c r="FUE11" s="151"/>
      <c r="FUF11" s="151"/>
      <c r="FUG11" s="151"/>
      <c r="FUH11" s="151"/>
      <c r="FUI11" s="151"/>
      <c r="FUJ11" s="151"/>
      <c r="FUK11" s="151"/>
      <c r="FUL11" s="151"/>
      <c r="FUM11" s="151"/>
      <c r="FUN11" s="151"/>
      <c r="FUO11" s="151"/>
      <c r="FUP11" s="151"/>
      <c r="FUQ11" s="151"/>
      <c r="FUR11" s="151"/>
      <c r="FUS11" s="151"/>
      <c r="FUT11" s="151"/>
      <c r="FUU11" s="151"/>
      <c r="FUV11" s="151"/>
      <c r="FUW11" s="151"/>
      <c r="FUX11" s="151"/>
      <c r="FUY11" s="151"/>
      <c r="FUZ11" s="151"/>
      <c r="FVA11" s="151"/>
      <c r="FVB11" s="151"/>
      <c r="FVC11" s="151"/>
      <c r="FVD11" s="151"/>
      <c r="FVE11" s="151"/>
      <c r="FVF11" s="151"/>
      <c r="FVG11" s="151"/>
      <c r="FVH11" s="151"/>
      <c r="FVI11" s="151"/>
      <c r="FVJ11" s="151"/>
      <c r="FVK11" s="151"/>
      <c r="FVL11" s="151"/>
      <c r="FVM11" s="151"/>
      <c r="FVN11" s="151"/>
      <c r="FVO11" s="151"/>
      <c r="FVP11" s="151"/>
      <c r="FVQ11" s="151"/>
      <c r="FVR11" s="151"/>
      <c r="FVS11" s="151"/>
      <c r="FVT11" s="151"/>
      <c r="FVU11" s="151"/>
      <c r="FVV11" s="151"/>
      <c r="FVW11" s="151"/>
      <c r="FVX11" s="151"/>
      <c r="FVY11" s="151"/>
      <c r="FVZ11" s="151"/>
      <c r="FWA11" s="151"/>
      <c r="FWB11" s="151"/>
      <c r="FWC11" s="151"/>
      <c r="FWD11" s="151"/>
      <c r="FWE11" s="151"/>
      <c r="FWF11" s="151"/>
      <c r="FWG11" s="151"/>
      <c r="FWH11" s="151"/>
      <c r="FWI11" s="151"/>
      <c r="FWJ11" s="151"/>
      <c r="FWK11" s="151"/>
      <c r="FWL11" s="151"/>
      <c r="FWM11" s="151"/>
      <c r="FWN11" s="151"/>
      <c r="FWO11" s="151"/>
      <c r="FWP11" s="151"/>
      <c r="FWQ11" s="151"/>
      <c r="FWR11" s="151"/>
      <c r="FWS11" s="151"/>
      <c r="FWT11" s="151"/>
      <c r="FWU11" s="151"/>
      <c r="FWV11" s="151"/>
      <c r="FWW11" s="151"/>
      <c r="FWX11" s="151"/>
      <c r="FWY11" s="151"/>
      <c r="FWZ11" s="151"/>
      <c r="FXA11" s="151"/>
      <c r="FXB11" s="151"/>
      <c r="FXC11" s="151"/>
      <c r="FXD11" s="151"/>
      <c r="FXE11" s="151"/>
      <c r="FXF11" s="151"/>
      <c r="FXG11" s="151"/>
      <c r="FXH11" s="151"/>
      <c r="FXI11" s="151"/>
      <c r="FXJ11" s="151"/>
      <c r="FXK11" s="151"/>
      <c r="FXL11" s="151"/>
      <c r="FXM11" s="151"/>
      <c r="FXN11" s="151"/>
      <c r="FXO11" s="151"/>
      <c r="FXP11" s="151"/>
      <c r="FXQ11" s="151"/>
      <c r="FXR11" s="151"/>
      <c r="FXS11" s="151"/>
      <c r="FXT11" s="151"/>
      <c r="FXU11" s="151"/>
      <c r="FXV11" s="151"/>
      <c r="FXW11" s="151"/>
      <c r="FXX11" s="151"/>
      <c r="FXY11" s="151"/>
      <c r="FXZ11" s="151"/>
      <c r="FYA11" s="151"/>
      <c r="FYB11" s="151"/>
      <c r="FYC11" s="151"/>
      <c r="FYD11" s="151"/>
      <c r="FYE11" s="151"/>
      <c r="FYF11" s="151"/>
      <c r="FYG11" s="151"/>
      <c r="FYH11" s="151"/>
      <c r="FYI11" s="151"/>
      <c r="FYJ11" s="151"/>
      <c r="FYK11" s="151"/>
      <c r="FYL11" s="151"/>
      <c r="FYM11" s="151"/>
      <c r="FYN11" s="151"/>
      <c r="FYO11" s="151"/>
      <c r="FYP11" s="151"/>
      <c r="FYQ11" s="151"/>
      <c r="FYR11" s="151"/>
      <c r="FYS11" s="151"/>
      <c r="FYT11" s="151"/>
      <c r="FYU11" s="151"/>
      <c r="FYV11" s="151"/>
      <c r="FYW11" s="151"/>
      <c r="FYX11" s="151"/>
      <c r="FYY11" s="151"/>
      <c r="FYZ11" s="151"/>
      <c r="FZA11" s="151"/>
      <c r="FZB11" s="151"/>
      <c r="FZC11" s="151"/>
      <c r="FZD11" s="151"/>
      <c r="FZE11" s="151"/>
      <c r="FZF11" s="151"/>
      <c r="FZG11" s="151"/>
      <c r="FZH11" s="151"/>
      <c r="FZI11" s="151"/>
      <c r="FZJ11" s="151"/>
      <c r="FZK11" s="151"/>
      <c r="FZL11" s="151"/>
      <c r="FZM11" s="151"/>
      <c r="FZN11" s="151"/>
      <c r="FZO11" s="151"/>
      <c r="FZP11" s="151"/>
      <c r="FZQ11" s="151"/>
      <c r="FZR11" s="151"/>
      <c r="FZS11" s="151"/>
      <c r="FZT11" s="151"/>
      <c r="FZU11" s="151"/>
      <c r="FZV11" s="151"/>
      <c r="FZW11" s="151"/>
      <c r="FZX11" s="151"/>
      <c r="FZY11" s="151"/>
      <c r="FZZ11" s="151"/>
      <c r="GAA11" s="151"/>
      <c r="GAB11" s="151"/>
      <c r="GAC11" s="151"/>
      <c r="GAD11" s="151"/>
      <c r="GAE11" s="151"/>
      <c r="GAF11" s="151"/>
      <c r="GAG11" s="151"/>
      <c r="GAH11" s="151"/>
      <c r="GAI11" s="151"/>
      <c r="GAJ11" s="151"/>
      <c r="GAK11" s="151"/>
      <c r="GAL11" s="151"/>
      <c r="GAM11" s="151"/>
      <c r="GAN11" s="151"/>
      <c r="GAO11" s="151"/>
      <c r="GAP11" s="151"/>
      <c r="GAQ11" s="151"/>
      <c r="GAR11" s="151"/>
      <c r="GAS11" s="151"/>
      <c r="GAT11" s="151"/>
      <c r="GAU11" s="151"/>
      <c r="GAV11" s="151"/>
      <c r="GAW11" s="151"/>
      <c r="GAX11" s="151"/>
      <c r="GAY11" s="151"/>
      <c r="GAZ11" s="151"/>
      <c r="GBA11" s="151"/>
      <c r="GBB11" s="151"/>
      <c r="GBC11" s="151"/>
      <c r="GBD11" s="151"/>
      <c r="GBE11" s="151"/>
      <c r="GBF11" s="151"/>
      <c r="GBG11" s="151"/>
      <c r="GBH11" s="151"/>
      <c r="GBI11" s="151"/>
      <c r="GBJ11" s="151"/>
      <c r="GBK11" s="151"/>
      <c r="GBL11" s="151"/>
      <c r="GBM11" s="151"/>
      <c r="GBN11" s="151"/>
      <c r="GBO11" s="151"/>
      <c r="GBP11" s="151"/>
      <c r="GBQ11" s="151"/>
      <c r="GBR11" s="151"/>
      <c r="GBS11" s="151"/>
      <c r="GBT11" s="151"/>
      <c r="GBU11" s="151"/>
      <c r="GBV11" s="151"/>
      <c r="GBW11" s="151"/>
      <c r="GBX11" s="151"/>
      <c r="GBY11" s="151"/>
      <c r="GBZ11" s="151"/>
      <c r="GCA11" s="151"/>
      <c r="GCB11" s="151"/>
      <c r="GCC11" s="151"/>
      <c r="GCD11" s="151"/>
      <c r="GCE11" s="151"/>
      <c r="GCF11" s="151"/>
      <c r="GCG11" s="151"/>
      <c r="GCH11" s="151"/>
      <c r="GCI11" s="151"/>
      <c r="GCJ11" s="151"/>
      <c r="GCK11" s="151"/>
      <c r="GCL11" s="151"/>
      <c r="GCM11" s="151"/>
      <c r="GCN11" s="151"/>
      <c r="GCO11" s="151"/>
      <c r="GCP11" s="151"/>
      <c r="GCQ11" s="151"/>
      <c r="GCR11" s="151"/>
      <c r="GCS11" s="151"/>
      <c r="GCT11" s="151"/>
      <c r="GCU11" s="151"/>
      <c r="GCV11" s="151"/>
      <c r="GCW11" s="151"/>
      <c r="GCX11" s="151"/>
      <c r="GCY11" s="151"/>
      <c r="GCZ11" s="151"/>
      <c r="GDA11" s="151"/>
      <c r="GDB11" s="151"/>
      <c r="GDC11" s="151"/>
      <c r="GDD11" s="151"/>
      <c r="GDE11" s="151"/>
      <c r="GDF11" s="151"/>
      <c r="GDG11" s="151"/>
      <c r="GDH11" s="151"/>
      <c r="GDI11" s="151"/>
      <c r="GDJ11" s="151"/>
      <c r="GDK11" s="151"/>
      <c r="GDL11" s="151"/>
      <c r="GDM11" s="151"/>
      <c r="GDN11" s="151"/>
      <c r="GDO11" s="151"/>
      <c r="GDP11" s="151"/>
      <c r="GDQ11" s="151"/>
      <c r="GDR11" s="151"/>
      <c r="GDS11" s="151"/>
      <c r="GDT11" s="151"/>
      <c r="GDU11" s="151"/>
      <c r="GDV11" s="151"/>
      <c r="GDW11" s="151"/>
      <c r="GDX11" s="151"/>
      <c r="GDY11" s="151"/>
      <c r="GDZ11" s="151"/>
      <c r="GEA11" s="151"/>
      <c r="GEB11" s="151"/>
      <c r="GEC11" s="151"/>
      <c r="GED11" s="151"/>
      <c r="GEE11" s="151"/>
      <c r="GEF11" s="151"/>
      <c r="GEG11" s="151"/>
      <c r="GEH11" s="151"/>
      <c r="GEI11" s="151"/>
      <c r="GEJ11" s="151"/>
      <c r="GEK11" s="151"/>
      <c r="GEL11" s="151"/>
      <c r="GEM11" s="151"/>
      <c r="GEN11" s="151"/>
      <c r="GEO11" s="151"/>
      <c r="GEP11" s="151"/>
      <c r="GEQ11" s="151"/>
      <c r="GER11" s="151"/>
      <c r="GES11" s="151"/>
      <c r="GET11" s="151"/>
      <c r="GEU11" s="151"/>
      <c r="GEV11" s="151"/>
      <c r="GEW11" s="151"/>
      <c r="GEX11" s="151"/>
      <c r="GEY11" s="151"/>
      <c r="GEZ11" s="151"/>
      <c r="GFA11" s="151"/>
      <c r="GFB11" s="151"/>
      <c r="GFC11" s="151"/>
      <c r="GFD11" s="151"/>
      <c r="GFE11" s="151"/>
      <c r="GFF11" s="151"/>
      <c r="GFG11" s="151"/>
      <c r="GFH11" s="151"/>
      <c r="GFI11" s="151"/>
      <c r="GFJ11" s="151"/>
      <c r="GFK11" s="151"/>
      <c r="GFL11" s="151"/>
      <c r="GFM11" s="151"/>
      <c r="GFN11" s="151"/>
      <c r="GFO11" s="151"/>
      <c r="GFP11" s="151"/>
      <c r="GFQ11" s="151"/>
      <c r="GFR11" s="151"/>
      <c r="GFS11" s="151"/>
      <c r="GFT11" s="151"/>
      <c r="GFU11" s="151"/>
      <c r="GFV11" s="151"/>
      <c r="GFW11" s="151"/>
      <c r="GFX11" s="151"/>
      <c r="GFY11" s="151"/>
      <c r="GFZ11" s="151"/>
      <c r="GGA11" s="151"/>
      <c r="GGB11" s="151"/>
      <c r="GGC11" s="151"/>
      <c r="GGD11" s="151"/>
      <c r="GGE11" s="151"/>
      <c r="GGF11" s="151"/>
      <c r="GGG11" s="151"/>
      <c r="GGH11" s="151"/>
      <c r="GGI11" s="151"/>
      <c r="GGJ11" s="151"/>
      <c r="GGK11" s="151"/>
      <c r="GGL11" s="151"/>
      <c r="GGM11" s="151"/>
      <c r="GGN11" s="151"/>
      <c r="GGO11" s="151"/>
      <c r="GGP11" s="151"/>
      <c r="GGQ11" s="151"/>
      <c r="GGR11" s="151"/>
      <c r="GGS11" s="151"/>
      <c r="GGT11" s="151"/>
      <c r="GGU11" s="151"/>
      <c r="GGV11" s="151"/>
      <c r="GGW11" s="151"/>
      <c r="GGX11" s="151"/>
      <c r="GGY11" s="151"/>
      <c r="GGZ11" s="151"/>
      <c r="GHA11" s="151"/>
      <c r="GHB11" s="151"/>
      <c r="GHC11" s="151"/>
      <c r="GHD11" s="151"/>
      <c r="GHE11" s="151"/>
      <c r="GHF11" s="151"/>
      <c r="GHG11" s="151"/>
      <c r="GHH11" s="151"/>
      <c r="GHI11" s="151"/>
      <c r="GHJ11" s="151"/>
      <c r="GHK11" s="151"/>
      <c r="GHL11" s="151"/>
      <c r="GHM11" s="151"/>
      <c r="GHN11" s="151"/>
      <c r="GHO11" s="151"/>
      <c r="GHP11" s="151"/>
      <c r="GHQ11" s="151"/>
      <c r="GHR11" s="151"/>
      <c r="GHS11" s="151"/>
      <c r="GHT11" s="151"/>
      <c r="GHU11" s="151"/>
      <c r="GHV11" s="151"/>
      <c r="GHW11" s="151"/>
      <c r="GHX11" s="151"/>
      <c r="GHY11" s="151"/>
      <c r="GHZ11" s="151"/>
      <c r="GIA11" s="151"/>
      <c r="GIB11" s="151"/>
      <c r="GIC11" s="151"/>
      <c r="GID11" s="151"/>
      <c r="GIE11" s="151"/>
      <c r="GIF11" s="151"/>
      <c r="GIG11" s="151"/>
      <c r="GIH11" s="151"/>
      <c r="GII11" s="151"/>
      <c r="GIJ11" s="151"/>
      <c r="GIK11" s="151"/>
      <c r="GIL11" s="151"/>
      <c r="GIM11" s="151"/>
      <c r="GIN11" s="151"/>
      <c r="GIO11" s="151"/>
      <c r="GIP11" s="151"/>
      <c r="GIQ11" s="151"/>
      <c r="GIR11" s="151"/>
      <c r="GIS11" s="151"/>
      <c r="GIT11" s="151"/>
      <c r="GIU11" s="151"/>
      <c r="GIV11" s="151"/>
      <c r="GIW11" s="151"/>
      <c r="GIX11" s="151"/>
      <c r="GIY11" s="151"/>
      <c r="GIZ11" s="151"/>
      <c r="GJA11" s="151"/>
      <c r="GJB11" s="151"/>
      <c r="GJC11" s="151"/>
      <c r="GJD11" s="151"/>
      <c r="GJE11" s="151"/>
      <c r="GJF11" s="151"/>
      <c r="GJG11" s="151"/>
      <c r="GJH11" s="151"/>
      <c r="GJI11" s="151"/>
      <c r="GJJ11" s="151"/>
      <c r="GJK11" s="151"/>
      <c r="GJL11" s="151"/>
      <c r="GJM11" s="151"/>
      <c r="GJN11" s="151"/>
      <c r="GJO11" s="151"/>
      <c r="GJP11" s="151"/>
      <c r="GJQ11" s="151"/>
      <c r="GJR11" s="151"/>
      <c r="GJS11" s="151"/>
      <c r="GJT11" s="151"/>
      <c r="GJU11" s="151"/>
      <c r="GJV11" s="151"/>
      <c r="GJW11" s="151"/>
      <c r="GJX11" s="151"/>
      <c r="GJY11" s="151"/>
      <c r="GJZ11" s="151"/>
      <c r="GKA11" s="151"/>
      <c r="GKB11" s="151"/>
      <c r="GKC11" s="151"/>
      <c r="GKD11" s="151"/>
      <c r="GKE11" s="151"/>
      <c r="GKF11" s="151"/>
      <c r="GKG11" s="151"/>
      <c r="GKH11" s="151"/>
      <c r="GKI11" s="151"/>
      <c r="GKJ11" s="151"/>
      <c r="GKK11" s="151"/>
      <c r="GKL11" s="151"/>
      <c r="GKM11" s="151"/>
      <c r="GKN11" s="151"/>
      <c r="GKO11" s="151"/>
      <c r="GKP11" s="151"/>
      <c r="GKQ11" s="151"/>
      <c r="GKR11" s="151"/>
      <c r="GKS11" s="151"/>
      <c r="GKT11" s="151"/>
      <c r="GKU11" s="151"/>
      <c r="GKV11" s="151"/>
      <c r="GKW11" s="151"/>
      <c r="GKX11" s="151"/>
      <c r="GKY11" s="151"/>
      <c r="GKZ11" s="151"/>
      <c r="GLA11" s="151"/>
      <c r="GLB11" s="151"/>
      <c r="GLC11" s="151"/>
      <c r="GLD11" s="151"/>
      <c r="GLE11" s="151"/>
      <c r="GLF11" s="151"/>
      <c r="GLG11" s="151"/>
      <c r="GLH11" s="151"/>
      <c r="GLI11" s="151"/>
      <c r="GLJ11" s="151"/>
      <c r="GLK11" s="151"/>
      <c r="GLL11" s="151"/>
      <c r="GLM11" s="151"/>
      <c r="GLN11" s="151"/>
      <c r="GLO11" s="151"/>
      <c r="GLP11" s="151"/>
      <c r="GLQ11" s="151"/>
      <c r="GLR11" s="151"/>
      <c r="GLS11" s="151"/>
      <c r="GLT11" s="151"/>
      <c r="GLU11" s="151"/>
      <c r="GLV11" s="151"/>
      <c r="GLW11" s="151"/>
      <c r="GLX11" s="151"/>
      <c r="GLY11" s="151"/>
      <c r="GLZ11" s="151"/>
      <c r="GMA11" s="151"/>
      <c r="GMB11" s="151"/>
      <c r="GMC11" s="151"/>
      <c r="GMD11" s="151"/>
      <c r="GME11" s="151"/>
      <c r="GMF11" s="151"/>
      <c r="GMG11" s="151"/>
      <c r="GMH11" s="151"/>
      <c r="GMI11" s="151"/>
      <c r="GMJ11" s="151"/>
      <c r="GMK11" s="151"/>
      <c r="GML11" s="151"/>
      <c r="GMM11" s="151"/>
      <c r="GMN11" s="151"/>
      <c r="GMO11" s="151"/>
      <c r="GMP11" s="151"/>
      <c r="GMQ11" s="151"/>
      <c r="GMR11" s="151"/>
      <c r="GMS11" s="151"/>
      <c r="GMT11" s="151"/>
      <c r="GMU11" s="151"/>
      <c r="GMV11" s="151"/>
      <c r="GMW11" s="151"/>
      <c r="GMX11" s="151"/>
      <c r="GMY11" s="151"/>
      <c r="GMZ11" s="151"/>
      <c r="GNA11" s="151"/>
      <c r="GNB11" s="151"/>
      <c r="GNC11" s="151"/>
      <c r="GND11" s="151"/>
      <c r="GNE11" s="151"/>
      <c r="GNF11" s="151"/>
      <c r="GNG11" s="151"/>
      <c r="GNH11" s="151"/>
      <c r="GNI11" s="151"/>
      <c r="GNJ11" s="151"/>
      <c r="GNK11" s="151"/>
      <c r="GNL11" s="151"/>
      <c r="GNM11" s="151"/>
      <c r="GNN11" s="151"/>
      <c r="GNO11" s="151"/>
      <c r="GNP11" s="151"/>
      <c r="GNQ11" s="151"/>
      <c r="GNR11" s="151"/>
      <c r="GNS11" s="151"/>
      <c r="GNT11" s="151"/>
      <c r="GNU11" s="151"/>
      <c r="GNV11" s="151"/>
      <c r="GNW11" s="151"/>
      <c r="GNX11" s="151"/>
      <c r="GNY11" s="151"/>
      <c r="GNZ11" s="151"/>
      <c r="GOA11" s="151"/>
      <c r="GOB11" s="151"/>
      <c r="GOC11" s="151"/>
      <c r="GOD11" s="151"/>
      <c r="GOE11" s="151"/>
      <c r="GOF11" s="151"/>
      <c r="GOG11" s="151"/>
      <c r="GOH11" s="151"/>
      <c r="GOI11" s="151"/>
      <c r="GOJ11" s="151"/>
      <c r="GOK11" s="151"/>
      <c r="GOL11" s="151"/>
      <c r="GOM11" s="151"/>
      <c r="GON11" s="151"/>
      <c r="GOO11" s="151"/>
      <c r="GOP11" s="151"/>
      <c r="GOQ11" s="151"/>
      <c r="GOR11" s="151"/>
      <c r="GOS11" s="151"/>
      <c r="GOT11" s="151"/>
      <c r="GOU11" s="151"/>
      <c r="GOV11" s="151"/>
      <c r="GOW11" s="151"/>
      <c r="GOX11" s="151"/>
      <c r="GOY11" s="151"/>
      <c r="GOZ11" s="151"/>
      <c r="GPA11" s="151"/>
      <c r="GPB11" s="151"/>
      <c r="GPC11" s="151"/>
      <c r="GPD11" s="151"/>
      <c r="GPE11" s="151"/>
      <c r="GPF11" s="151"/>
      <c r="GPG11" s="151"/>
      <c r="GPH11" s="151"/>
      <c r="GPI11" s="151"/>
      <c r="GPJ11" s="151"/>
      <c r="GPK11" s="151"/>
      <c r="GPL11" s="151"/>
      <c r="GPM11" s="151"/>
      <c r="GPN11" s="151"/>
      <c r="GPO11" s="151"/>
      <c r="GPP11" s="151"/>
      <c r="GPQ11" s="151"/>
      <c r="GPR11" s="151"/>
      <c r="GPS11" s="151"/>
      <c r="GPT11" s="151"/>
      <c r="GPU11" s="151"/>
      <c r="GPV11" s="151"/>
      <c r="GPW11" s="151"/>
      <c r="GPX11" s="151"/>
      <c r="GPY11" s="151"/>
      <c r="GPZ11" s="151"/>
      <c r="GQA11" s="151"/>
      <c r="GQB11" s="151"/>
      <c r="GQC11" s="151"/>
      <c r="GQD11" s="151"/>
      <c r="GQE11" s="151"/>
      <c r="GQF11" s="151"/>
      <c r="GQG11" s="151"/>
      <c r="GQH11" s="151"/>
      <c r="GQI11" s="151"/>
      <c r="GQJ11" s="151"/>
      <c r="GQK11" s="151"/>
      <c r="GQL11" s="151"/>
      <c r="GQM11" s="151"/>
      <c r="GQN11" s="151"/>
      <c r="GQO11" s="151"/>
      <c r="GQP11" s="151"/>
      <c r="GQQ11" s="151"/>
      <c r="GQR11" s="151"/>
      <c r="GQS11" s="151"/>
      <c r="GQT11" s="151"/>
      <c r="GQU11" s="151"/>
      <c r="GQV11" s="151"/>
      <c r="GQW11" s="151"/>
      <c r="GQX11" s="151"/>
      <c r="GQY11" s="151"/>
      <c r="GQZ11" s="151"/>
      <c r="GRA11" s="151"/>
      <c r="GRB11" s="151"/>
      <c r="GRC11" s="151"/>
      <c r="GRD11" s="151"/>
      <c r="GRE11" s="151"/>
      <c r="GRF11" s="151"/>
      <c r="GRG11" s="151"/>
      <c r="GRH11" s="151"/>
      <c r="GRI11" s="151"/>
      <c r="GRJ11" s="151"/>
      <c r="GRK11" s="151"/>
      <c r="GRL11" s="151"/>
      <c r="GRM11" s="151"/>
      <c r="GRN11" s="151"/>
      <c r="GRO11" s="151"/>
      <c r="GRP11" s="151"/>
      <c r="GRQ11" s="151"/>
      <c r="GRR11" s="151"/>
      <c r="GRS11" s="151"/>
      <c r="GRT11" s="151"/>
      <c r="GRU11" s="151"/>
      <c r="GRV11" s="151"/>
      <c r="GRW11" s="151"/>
      <c r="GRX11" s="151"/>
      <c r="GRY11" s="151"/>
      <c r="GRZ11" s="151"/>
      <c r="GSA11" s="151"/>
      <c r="GSB11" s="151"/>
      <c r="GSC11" s="151"/>
      <c r="GSD11" s="151"/>
      <c r="GSE11" s="151"/>
      <c r="GSF11" s="151"/>
      <c r="GSG11" s="151"/>
      <c r="GSH11" s="151"/>
      <c r="GSI11" s="151"/>
      <c r="GSJ11" s="151"/>
      <c r="GSK11" s="151"/>
      <c r="GSL11" s="151"/>
      <c r="GSM11" s="151"/>
      <c r="GSN11" s="151"/>
      <c r="GSO11" s="151"/>
      <c r="GSP11" s="151"/>
      <c r="GSQ11" s="151"/>
      <c r="GSR11" s="151"/>
      <c r="GSS11" s="151"/>
      <c r="GST11" s="151"/>
      <c r="GSU11" s="151"/>
      <c r="GSV11" s="151"/>
      <c r="GSW11" s="151"/>
      <c r="GSX11" s="151"/>
      <c r="GSY11" s="151"/>
      <c r="GSZ11" s="151"/>
      <c r="GTA11" s="151"/>
      <c r="GTB11" s="151"/>
      <c r="GTC11" s="151"/>
      <c r="GTD11" s="151"/>
      <c r="GTE11" s="151"/>
      <c r="GTF11" s="151"/>
      <c r="GTG11" s="151"/>
      <c r="GTH11" s="151"/>
      <c r="GTI11" s="151"/>
      <c r="GTJ11" s="151"/>
      <c r="GTK11" s="151"/>
      <c r="GTL11" s="151"/>
      <c r="GTM11" s="151"/>
    </row>
    <row r="12" spans="1:5265" s="151" customFormat="1" ht="30" x14ac:dyDescent="0.2">
      <c r="A12" s="554">
        <f t="shared" si="6"/>
        <v>9</v>
      </c>
      <c r="B12" s="636"/>
      <c r="C12" s="401" t="s">
        <v>291</v>
      </c>
      <c r="D12" s="338" t="s">
        <v>45</v>
      </c>
      <c r="E12" s="471">
        <v>1</v>
      </c>
      <c r="F12" s="180">
        <v>0.1</v>
      </c>
      <c r="G12" s="470">
        <f t="shared" si="7"/>
        <v>0.1</v>
      </c>
      <c r="H12" s="557" t="s">
        <v>295</v>
      </c>
      <c r="I12" s="338" t="s">
        <v>309</v>
      </c>
      <c r="J12" s="401" t="s">
        <v>296</v>
      </c>
      <c r="K12" s="401" t="s">
        <v>164</v>
      </c>
      <c r="L12" s="181"/>
      <c r="M12" s="338" t="s">
        <v>47</v>
      </c>
      <c r="N12" s="338" t="s">
        <v>43</v>
      </c>
      <c r="O12" s="397" t="s">
        <v>178</v>
      </c>
      <c r="P12" s="397" t="s">
        <v>41</v>
      </c>
      <c r="Q12" s="176">
        <v>1</v>
      </c>
      <c r="R12" s="175">
        <v>1</v>
      </c>
      <c r="S12" s="177">
        <v>5</v>
      </c>
      <c r="T12" s="405">
        <f t="shared" si="12"/>
        <v>260</v>
      </c>
      <c r="U12" s="406">
        <f t="shared" si="13"/>
        <v>260</v>
      </c>
      <c r="V12" s="407">
        <f t="shared" si="14"/>
        <v>0</v>
      </c>
      <c r="W12" s="182"/>
      <c r="X12" s="180"/>
      <c r="Y12" s="179"/>
      <c r="Z12" s="337"/>
      <c r="AA12" s="103"/>
      <c r="AB12" s="103"/>
      <c r="AC12" s="185"/>
      <c r="AD12" s="127"/>
      <c r="AE12" s="126">
        <f>SUMIF('PMO Worksheet'!N12,"No",'PMO Worksheet'!V12)</f>
        <v>0</v>
      </c>
      <c r="AF12" s="126">
        <f>SUMIF('PMO Worksheet'!N12,"No",'PMO Worksheet'!U12)</f>
        <v>0</v>
      </c>
      <c r="AG12" s="126">
        <f>SUMIF('PMO Worksheet'!N12,"yes",'PMO Worksheet'!V12)</f>
        <v>0</v>
      </c>
      <c r="AH12" s="126">
        <f>SUMIF('PMO Worksheet'!N12,"Yes",'PMO Worksheet'!U12)</f>
        <v>260</v>
      </c>
      <c r="AI12" s="127"/>
      <c r="AJ12" s="127"/>
      <c r="AK12" s="126">
        <f>SUMIF('PMO Worksheet'!P12,"down",'PMO Worksheet'!T12)</f>
        <v>260</v>
      </c>
      <c r="AL12" s="126">
        <f>SUMIF('PMO Worksheet'!P12,"Up",'PMO Worksheet'!T12)</f>
        <v>0</v>
      </c>
      <c r="AM12" s="126">
        <f>SUMIF('PMO Worksheet'!N12,"no",AL12)</f>
        <v>0</v>
      </c>
      <c r="AN12" s="126">
        <f>SUMIF('PMO Worksheet'!N12,"no",AK12)</f>
        <v>0</v>
      </c>
      <c r="AO12" s="126">
        <f>SUMIF('PMO Worksheet'!N12,"yes",AL12)</f>
        <v>0</v>
      </c>
      <c r="AP12" s="126">
        <f>SUMIF('PMO Worksheet'!N12,"Yes",AK12)</f>
        <v>260</v>
      </c>
      <c r="AQ12" s="165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</row>
    <row r="13" spans="1:5265" s="151" customFormat="1" ht="45" customHeight="1" x14ac:dyDescent="0.2">
      <c r="A13" s="554">
        <f t="shared" si="6"/>
        <v>10</v>
      </c>
      <c r="B13" s="634" t="s">
        <v>300</v>
      </c>
      <c r="C13" s="401" t="s">
        <v>301</v>
      </c>
      <c r="D13" s="179" t="s">
        <v>46</v>
      </c>
      <c r="E13" s="471">
        <v>2</v>
      </c>
      <c r="F13" s="180">
        <v>0.1</v>
      </c>
      <c r="G13" s="470">
        <f t="shared" si="7"/>
        <v>0.2</v>
      </c>
      <c r="H13" s="401" t="s">
        <v>305</v>
      </c>
      <c r="I13" s="338" t="s">
        <v>309</v>
      </c>
      <c r="J13" s="401" t="s">
        <v>312</v>
      </c>
      <c r="K13" s="401" t="s">
        <v>297</v>
      </c>
      <c r="L13" s="640" t="s">
        <v>316</v>
      </c>
      <c r="M13" s="642" t="s">
        <v>385</v>
      </c>
      <c r="N13" s="338" t="s">
        <v>313</v>
      </c>
      <c r="O13" s="397" t="s">
        <v>180</v>
      </c>
      <c r="P13" s="397" t="s">
        <v>268</v>
      </c>
      <c r="Q13" s="176">
        <v>1</v>
      </c>
      <c r="R13" s="175">
        <v>52</v>
      </c>
      <c r="S13" s="177">
        <v>30</v>
      </c>
      <c r="T13" s="405">
        <f t="shared" si="12"/>
        <v>30</v>
      </c>
      <c r="U13" s="406">
        <f t="shared" si="13"/>
        <v>30</v>
      </c>
      <c r="V13" s="407">
        <f t="shared" si="14"/>
        <v>0</v>
      </c>
      <c r="W13" s="182"/>
      <c r="X13" s="180"/>
      <c r="Y13" s="179"/>
      <c r="Z13" s="337"/>
      <c r="AA13" s="103"/>
      <c r="AB13" s="103"/>
      <c r="AC13" s="185"/>
      <c r="AD13" s="127"/>
      <c r="AE13" s="126">
        <f>SUMIF('PMO Worksheet'!N13,"No",'PMO Worksheet'!V13)</f>
        <v>0</v>
      </c>
      <c r="AF13" s="126">
        <f>SUMIF('PMO Worksheet'!N13,"No",'PMO Worksheet'!U13)</f>
        <v>30</v>
      </c>
      <c r="AG13" s="126">
        <f>SUMIF('PMO Worksheet'!N13,"yes",'PMO Worksheet'!V13)</f>
        <v>0</v>
      </c>
      <c r="AH13" s="126">
        <f>SUMIF('PMO Worksheet'!N13,"Yes",'PMO Worksheet'!U13)</f>
        <v>0</v>
      </c>
      <c r="AI13" s="127"/>
      <c r="AJ13" s="127"/>
      <c r="AK13" s="126">
        <f>SUMIF('PMO Worksheet'!P13,"down",'PMO Worksheet'!T13)</f>
        <v>30</v>
      </c>
      <c r="AL13" s="126">
        <f>SUMIF('PMO Worksheet'!P13,"Up",'PMO Worksheet'!T13)</f>
        <v>0</v>
      </c>
      <c r="AM13" s="126">
        <f>SUMIF('PMO Worksheet'!N13,"no",AL13)</f>
        <v>0</v>
      </c>
      <c r="AN13" s="126">
        <f>SUMIF('PMO Worksheet'!N13,"no",AK13)</f>
        <v>30</v>
      </c>
      <c r="AO13" s="126">
        <f>SUMIF('PMO Worksheet'!N13,"yes",AL13)</f>
        <v>0</v>
      </c>
      <c r="AP13" s="126">
        <f>SUMIF('PMO Worksheet'!N13,"Yes",AK13)</f>
        <v>0</v>
      </c>
      <c r="AQ13" s="165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</row>
    <row r="14" spans="1:5265" s="151" customFormat="1" ht="30" x14ac:dyDescent="0.2">
      <c r="A14" s="554">
        <f t="shared" si="6"/>
        <v>11</v>
      </c>
      <c r="B14" s="635"/>
      <c r="C14" s="401" t="s">
        <v>302</v>
      </c>
      <c r="D14" s="179" t="s">
        <v>46</v>
      </c>
      <c r="E14" s="471">
        <v>3</v>
      </c>
      <c r="F14" s="180">
        <v>0.1</v>
      </c>
      <c r="G14" s="470">
        <f t="shared" si="7"/>
        <v>0.30000000000000004</v>
      </c>
      <c r="H14" s="401" t="s">
        <v>306</v>
      </c>
      <c r="I14" s="338" t="s">
        <v>309</v>
      </c>
      <c r="J14" s="401" t="s">
        <v>312</v>
      </c>
      <c r="K14" s="401" t="s">
        <v>297</v>
      </c>
      <c r="L14" s="641"/>
      <c r="M14" s="643"/>
      <c r="N14" s="338" t="s">
        <v>313</v>
      </c>
      <c r="O14" s="397" t="s">
        <v>180</v>
      </c>
      <c r="P14" s="397" t="s">
        <v>268</v>
      </c>
      <c r="Q14" s="176">
        <v>1</v>
      </c>
      <c r="R14" s="175">
        <v>52</v>
      </c>
      <c r="S14" s="177">
        <v>30</v>
      </c>
      <c r="T14" s="405">
        <f t="shared" si="12"/>
        <v>30</v>
      </c>
      <c r="U14" s="406">
        <f t="shared" si="13"/>
        <v>30</v>
      </c>
      <c r="V14" s="407">
        <f t="shared" si="14"/>
        <v>0</v>
      </c>
      <c r="W14" s="182"/>
      <c r="X14" s="180"/>
      <c r="Y14" s="179"/>
      <c r="Z14" s="337"/>
      <c r="AA14" s="103"/>
      <c r="AB14" s="103"/>
      <c r="AC14" s="185"/>
      <c r="AD14" s="127"/>
      <c r="AE14" s="126">
        <f>SUMIF('PMO Worksheet'!N14,"No",'PMO Worksheet'!V14)</f>
        <v>0</v>
      </c>
      <c r="AF14" s="126">
        <f>SUMIF('PMO Worksheet'!N14,"No",'PMO Worksheet'!U14)</f>
        <v>30</v>
      </c>
      <c r="AG14" s="126">
        <f>SUMIF('PMO Worksheet'!N14,"yes",'PMO Worksheet'!V14)</f>
        <v>0</v>
      </c>
      <c r="AH14" s="126">
        <f>SUMIF('PMO Worksheet'!N14,"Yes",'PMO Worksheet'!U14)</f>
        <v>0</v>
      </c>
      <c r="AI14" s="127"/>
      <c r="AJ14" s="127"/>
      <c r="AK14" s="126">
        <f>SUMIF('PMO Worksheet'!P14,"down",'PMO Worksheet'!T14)</f>
        <v>30</v>
      </c>
      <c r="AL14" s="126">
        <f>SUMIF('PMO Worksheet'!P14,"Up",'PMO Worksheet'!T14)</f>
        <v>0</v>
      </c>
      <c r="AM14" s="126">
        <f>SUMIF('PMO Worksheet'!N14,"no",AL14)</f>
        <v>0</v>
      </c>
      <c r="AN14" s="126">
        <f>SUMIF('PMO Worksheet'!N14,"no",AK14)</f>
        <v>30</v>
      </c>
      <c r="AO14" s="126">
        <f>SUMIF('PMO Worksheet'!N14,"yes",AL14)</f>
        <v>0</v>
      </c>
      <c r="AP14" s="126">
        <f>SUMIF('PMO Worksheet'!N14,"Yes",AK14)</f>
        <v>0</v>
      </c>
      <c r="AQ14" s="165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</row>
    <row r="15" spans="1:5265" s="151" customFormat="1" ht="45" x14ac:dyDescent="0.2">
      <c r="A15" s="554">
        <f t="shared" si="6"/>
        <v>12</v>
      </c>
      <c r="B15" s="635"/>
      <c r="C15" s="401" t="s">
        <v>303</v>
      </c>
      <c r="D15" s="179" t="s">
        <v>46</v>
      </c>
      <c r="E15" s="471">
        <v>2</v>
      </c>
      <c r="F15" s="180">
        <v>0.1</v>
      </c>
      <c r="G15" s="470">
        <f t="shared" si="7"/>
        <v>0.2</v>
      </c>
      <c r="H15" s="401" t="s">
        <v>307</v>
      </c>
      <c r="I15" s="338" t="s">
        <v>309</v>
      </c>
      <c r="J15" s="401" t="s">
        <v>386</v>
      </c>
      <c r="K15" s="401" t="s">
        <v>314</v>
      </c>
      <c r="L15" s="556" t="s">
        <v>387</v>
      </c>
      <c r="M15" s="644"/>
      <c r="N15" s="338" t="s">
        <v>313</v>
      </c>
      <c r="O15" s="397" t="s">
        <v>180</v>
      </c>
      <c r="P15" s="397" t="s">
        <v>268</v>
      </c>
      <c r="Q15" s="176">
        <v>1</v>
      </c>
      <c r="R15" s="175">
        <v>52</v>
      </c>
      <c r="S15" s="177">
        <v>30</v>
      </c>
      <c r="T15" s="405">
        <f t="shared" si="12"/>
        <v>30</v>
      </c>
      <c r="U15" s="406">
        <f t="shared" si="13"/>
        <v>30</v>
      </c>
      <c r="V15" s="407">
        <f t="shared" si="14"/>
        <v>0</v>
      </c>
      <c r="W15" s="182"/>
      <c r="X15" s="180"/>
      <c r="Y15" s="179"/>
      <c r="Z15" s="337"/>
      <c r="AA15" s="103"/>
      <c r="AB15" s="103"/>
      <c r="AC15" s="185"/>
      <c r="AD15" s="127"/>
      <c r="AE15" s="126">
        <f>SUMIF('PMO Worksheet'!N15,"No",'PMO Worksheet'!V15)</f>
        <v>0</v>
      </c>
      <c r="AF15" s="126">
        <f>SUMIF('PMO Worksheet'!N15,"No",'PMO Worksheet'!U15)</f>
        <v>30</v>
      </c>
      <c r="AG15" s="126">
        <f>SUMIF('PMO Worksheet'!N15,"yes",'PMO Worksheet'!V15)</f>
        <v>0</v>
      </c>
      <c r="AH15" s="126">
        <f>SUMIF('PMO Worksheet'!N15,"Yes",'PMO Worksheet'!U15)</f>
        <v>0</v>
      </c>
      <c r="AI15" s="127"/>
      <c r="AJ15" s="127"/>
      <c r="AK15" s="126">
        <f>SUMIF('PMO Worksheet'!P15,"down",'PMO Worksheet'!T15)</f>
        <v>30</v>
      </c>
      <c r="AL15" s="126">
        <f>SUMIF('PMO Worksheet'!P15,"Up",'PMO Worksheet'!T15)</f>
        <v>0</v>
      </c>
      <c r="AM15" s="126">
        <f>SUMIF('PMO Worksheet'!N15,"no",AL15)</f>
        <v>0</v>
      </c>
      <c r="AN15" s="126">
        <f>SUMIF('PMO Worksheet'!N15,"no",AK15)</f>
        <v>30</v>
      </c>
      <c r="AO15" s="126">
        <f>SUMIF('PMO Worksheet'!N15,"yes",AL15)</f>
        <v>0</v>
      </c>
      <c r="AP15" s="126">
        <f>SUMIF('PMO Worksheet'!N15,"Yes",AK15)</f>
        <v>0</v>
      </c>
      <c r="AQ15" s="165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</row>
    <row r="16" spans="1:5265" s="151" customFormat="1" ht="30" x14ac:dyDescent="0.2">
      <c r="A16" s="554">
        <f t="shared" si="6"/>
        <v>13</v>
      </c>
      <c r="B16" s="636"/>
      <c r="C16" s="401" t="s">
        <v>304</v>
      </c>
      <c r="D16" s="179" t="s">
        <v>45</v>
      </c>
      <c r="E16" s="471">
        <v>5</v>
      </c>
      <c r="F16" s="180">
        <v>0.5</v>
      </c>
      <c r="G16" s="470">
        <f t="shared" si="7"/>
        <v>2.5</v>
      </c>
      <c r="H16" s="401" t="s">
        <v>308</v>
      </c>
      <c r="I16" s="338" t="s">
        <v>309</v>
      </c>
      <c r="J16" s="401" t="s">
        <v>388</v>
      </c>
      <c r="K16" s="401" t="s">
        <v>162</v>
      </c>
      <c r="L16" s="556"/>
      <c r="M16" s="338" t="s">
        <v>315</v>
      </c>
      <c r="N16" s="338" t="s">
        <v>313</v>
      </c>
      <c r="O16" s="397" t="s">
        <v>290</v>
      </c>
      <c r="P16" s="397" t="s">
        <v>268</v>
      </c>
      <c r="Q16" s="176">
        <v>1</v>
      </c>
      <c r="R16" s="175">
        <v>52</v>
      </c>
      <c r="S16" s="177">
        <v>120</v>
      </c>
      <c r="T16" s="405">
        <f t="shared" si="12"/>
        <v>120</v>
      </c>
      <c r="U16" s="406">
        <f t="shared" si="13"/>
        <v>120</v>
      </c>
      <c r="V16" s="407">
        <f t="shared" si="14"/>
        <v>0</v>
      </c>
      <c r="W16" s="182"/>
      <c r="X16" s="180"/>
      <c r="Y16" s="179"/>
      <c r="Z16" s="337"/>
      <c r="AA16" s="103"/>
      <c r="AB16" s="103"/>
      <c r="AC16" s="185"/>
      <c r="AD16" s="127"/>
      <c r="AE16" s="126">
        <f>SUMIF('PMO Worksheet'!N16,"No",'PMO Worksheet'!V16)</f>
        <v>0</v>
      </c>
      <c r="AF16" s="126">
        <f>SUMIF('PMO Worksheet'!N16,"No",'PMO Worksheet'!U16)</f>
        <v>120</v>
      </c>
      <c r="AG16" s="126">
        <f>SUMIF('PMO Worksheet'!N16,"yes",'PMO Worksheet'!V16)</f>
        <v>0</v>
      </c>
      <c r="AH16" s="126">
        <f>SUMIF('PMO Worksheet'!N16,"Yes",'PMO Worksheet'!U16)</f>
        <v>0</v>
      </c>
      <c r="AI16" s="127"/>
      <c r="AJ16" s="127"/>
      <c r="AK16" s="126">
        <f>SUMIF('PMO Worksheet'!P16,"down",'PMO Worksheet'!T16)</f>
        <v>120</v>
      </c>
      <c r="AL16" s="126">
        <f>SUMIF('PMO Worksheet'!P16,"Up",'PMO Worksheet'!T16)</f>
        <v>0</v>
      </c>
      <c r="AM16" s="126">
        <f>SUMIF('PMO Worksheet'!N16,"no",AL16)</f>
        <v>0</v>
      </c>
      <c r="AN16" s="126">
        <f>SUMIF('PMO Worksheet'!N16,"no",AK16)</f>
        <v>120</v>
      </c>
      <c r="AO16" s="126">
        <f>SUMIF('PMO Worksheet'!N16,"yes",AL16)</f>
        <v>0</v>
      </c>
      <c r="AP16" s="126">
        <f>SUMIF('PMO Worksheet'!N16,"Yes",AK16)</f>
        <v>0</v>
      </c>
      <c r="AQ16" s="165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</row>
    <row r="17" spans="1:5265" s="151" customFormat="1" ht="45" x14ac:dyDescent="0.2">
      <c r="A17" s="554">
        <f t="shared" si="6"/>
        <v>14</v>
      </c>
      <c r="B17" s="634" t="s">
        <v>389</v>
      </c>
      <c r="C17" s="401" t="s">
        <v>317</v>
      </c>
      <c r="D17" s="179" t="s">
        <v>45</v>
      </c>
      <c r="E17" s="471">
        <v>1</v>
      </c>
      <c r="F17" s="180">
        <v>0.9</v>
      </c>
      <c r="G17" s="470">
        <f t="shared" si="7"/>
        <v>0.9</v>
      </c>
      <c r="H17" s="557" t="s">
        <v>319</v>
      </c>
      <c r="I17" s="338" t="s">
        <v>309</v>
      </c>
      <c r="J17" s="401" t="s">
        <v>321</v>
      </c>
      <c r="K17" s="401" t="s">
        <v>161</v>
      </c>
      <c r="L17" s="556"/>
      <c r="M17" s="556" t="s">
        <v>390</v>
      </c>
      <c r="N17" s="338" t="s">
        <v>43</v>
      </c>
      <c r="O17" s="397" t="s">
        <v>178</v>
      </c>
      <c r="P17" s="397" t="s">
        <v>268</v>
      </c>
      <c r="Q17" s="176">
        <v>1</v>
      </c>
      <c r="R17" s="175">
        <v>1</v>
      </c>
      <c r="S17" s="177">
        <v>1</v>
      </c>
      <c r="T17" s="405">
        <f t="shared" si="12"/>
        <v>52</v>
      </c>
      <c r="U17" s="406">
        <f t="shared" si="13"/>
        <v>52</v>
      </c>
      <c r="V17" s="407">
        <f t="shared" si="14"/>
        <v>0</v>
      </c>
      <c r="W17" s="182"/>
      <c r="X17" s="180"/>
      <c r="Y17" s="179"/>
      <c r="Z17" s="337"/>
      <c r="AA17" s="103"/>
      <c r="AB17" s="103"/>
      <c r="AC17" s="185"/>
      <c r="AD17" s="127"/>
      <c r="AE17" s="126">
        <f>SUMIF('PMO Worksheet'!N17,"No",'PMO Worksheet'!V17)</f>
        <v>0</v>
      </c>
      <c r="AF17" s="126">
        <f>SUMIF('PMO Worksheet'!N17,"No",'PMO Worksheet'!U17)</f>
        <v>0</v>
      </c>
      <c r="AG17" s="126">
        <f>SUMIF('PMO Worksheet'!N17,"yes",'PMO Worksheet'!V17)</f>
        <v>0</v>
      </c>
      <c r="AH17" s="126">
        <f>SUMIF('PMO Worksheet'!N17,"Yes",'PMO Worksheet'!U17)</f>
        <v>52</v>
      </c>
      <c r="AI17" s="127"/>
      <c r="AJ17" s="127"/>
      <c r="AK17" s="126">
        <f>SUMIF('PMO Worksheet'!P17,"down",'PMO Worksheet'!T17)</f>
        <v>52</v>
      </c>
      <c r="AL17" s="126">
        <f>SUMIF('PMO Worksheet'!P17,"Up",'PMO Worksheet'!T17)</f>
        <v>0</v>
      </c>
      <c r="AM17" s="126">
        <f>SUMIF('PMO Worksheet'!N17,"no",AL17)</f>
        <v>0</v>
      </c>
      <c r="AN17" s="126">
        <f>SUMIF('PMO Worksheet'!N17,"no",AK17)</f>
        <v>0</v>
      </c>
      <c r="AO17" s="126">
        <f>SUMIF('PMO Worksheet'!N17,"yes",AL17)</f>
        <v>0</v>
      </c>
      <c r="AP17" s="126">
        <f>SUMIF('PMO Worksheet'!N17,"Yes",AK17)</f>
        <v>52</v>
      </c>
      <c r="AQ17" s="165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</row>
    <row r="18" spans="1:5265" s="151" customFormat="1" x14ac:dyDescent="0.2">
      <c r="A18" s="554"/>
      <c r="B18" s="635"/>
      <c r="C18" s="401" t="s">
        <v>317</v>
      </c>
      <c r="D18" s="338" t="s">
        <v>45</v>
      </c>
      <c r="E18" s="471">
        <v>1</v>
      </c>
      <c r="F18" s="180">
        <v>0.9</v>
      </c>
      <c r="G18" s="470">
        <f t="shared" si="7"/>
        <v>0.9</v>
      </c>
      <c r="H18" s="557" t="s">
        <v>319</v>
      </c>
      <c r="I18" s="338" t="s">
        <v>309</v>
      </c>
      <c r="J18" s="401" t="s">
        <v>391</v>
      </c>
      <c r="K18" s="401" t="s">
        <v>164</v>
      </c>
      <c r="L18" s="556"/>
      <c r="M18" s="556"/>
      <c r="N18" s="338" t="s">
        <v>43</v>
      </c>
      <c r="O18" s="397" t="s">
        <v>178</v>
      </c>
      <c r="P18" s="397" t="s">
        <v>273</v>
      </c>
      <c r="Q18" s="176">
        <v>1</v>
      </c>
      <c r="R18" s="450">
        <v>0.2</v>
      </c>
      <c r="S18" s="558">
        <v>1</v>
      </c>
      <c r="T18" s="405">
        <f t="shared" ref="T18" si="15">IF(S18=0,0,(52/R18)*S18*Q18)</f>
        <v>260</v>
      </c>
      <c r="U18" s="406">
        <f t="shared" ref="U18" si="16">IF(P18="down",(52/+R18)*S18, 0)</f>
        <v>0</v>
      </c>
      <c r="V18" s="407">
        <f t="shared" ref="V18" si="17">IF(P18="Up",(52/+R18)*S18,0)</f>
        <v>260</v>
      </c>
      <c r="W18" s="182"/>
      <c r="X18" s="180"/>
      <c r="Y18" s="179"/>
      <c r="Z18" s="337"/>
      <c r="AA18" s="103"/>
      <c r="AB18" s="103"/>
      <c r="AC18" s="185"/>
      <c r="AD18" s="127"/>
      <c r="AE18" s="126"/>
      <c r="AF18" s="126"/>
      <c r="AG18" s="126"/>
      <c r="AH18" s="126"/>
      <c r="AI18" s="127"/>
      <c r="AJ18" s="127"/>
      <c r="AK18" s="126"/>
      <c r="AL18" s="126"/>
      <c r="AM18" s="126"/>
      <c r="AN18" s="126"/>
      <c r="AO18" s="126"/>
      <c r="AP18" s="126"/>
      <c r="AQ18" s="165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</row>
    <row r="19" spans="1:5265" s="151" customFormat="1" ht="45" x14ac:dyDescent="0.2">
      <c r="A19" s="554">
        <f>+A17+1</f>
        <v>15</v>
      </c>
      <c r="B19" s="636"/>
      <c r="C19" s="401" t="s">
        <v>318</v>
      </c>
      <c r="D19" s="179" t="s">
        <v>45</v>
      </c>
      <c r="E19" s="471">
        <v>5</v>
      </c>
      <c r="F19" s="180">
        <v>0.1</v>
      </c>
      <c r="G19" s="470">
        <f t="shared" si="7"/>
        <v>0.5</v>
      </c>
      <c r="H19" s="557" t="s">
        <v>320</v>
      </c>
      <c r="I19" s="533" t="s">
        <v>266</v>
      </c>
      <c r="J19" s="401" t="s">
        <v>392</v>
      </c>
      <c r="K19" s="401" t="s">
        <v>165</v>
      </c>
      <c r="L19" s="556"/>
      <c r="M19" s="338" t="s">
        <v>393</v>
      </c>
      <c r="N19" s="338" t="s">
        <v>44</v>
      </c>
      <c r="O19" s="397" t="s">
        <v>290</v>
      </c>
      <c r="P19" s="397" t="s">
        <v>268</v>
      </c>
      <c r="Q19" s="176">
        <v>1</v>
      </c>
      <c r="R19" s="175">
        <v>1</v>
      </c>
      <c r="S19" s="177">
        <v>1</v>
      </c>
      <c r="T19" s="405">
        <f t="shared" si="12"/>
        <v>52</v>
      </c>
      <c r="U19" s="406">
        <f t="shared" si="13"/>
        <v>52</v>
      </c>
      <c r="V19" s="407">
        <f t="shared" si="14"/>
        <v>0</v>
      </c>
      <c r="W19" s="182"/>
      <c r="X19" s="180"/>
      <c r="Y19" s="179"/>
      <c r="Z19" s="337"/>
      <c r="AA19" s="103"/>
      <c r="AB19" s="103"/>
      <c r="AC19" s="185"/>
      <c r="AD19" s="127"/>
      <c r="AE19" s="126">
        <f>SUMIF('PMO Worksheet'!N19,"No",'PMO Worksheet'!V19)</f>
        <v>0</v>
      </c>
      <c r="AF19" s="126">
        <f>SUMIF('PMO Worksheet'!N19,"No",'PMO Worksheet'!U19)</f>
        <v>52</v>
      </c>
      <c r="AG19" s="126">
        <f>SUMIF('PMO Worksheet'!N19,"yes",'PMO Worksheet'!V19)</f>
        <v>0</v>
      </c>
      <c r="AH19" s="126">
        <f>SUMIF('PMO Worksheet'!N19,"Yes",'PMO Worksheet'!U19)</f>
        <v>0</v>
      </c>
      <c r="AI19" s="127"/>
      <c r="AJ19" s="127"/>
      <c r="AK19" s="126">
        <f>SUMIF('PMO Worksheet'!P19,"down",'PMO Worksheet'!T19)</f>
        <v>52</v>
      </c>
      <c r="AL19" s="126">
        <f>SUMIF('PMO Worksheet'!P19,"Up",'PMO Worksheet'!T19)</f>
        <v>0</v>
      </c>
      <c r="AM19" s="126">
        <f>SUMIF('PMO Worksheet'!N19,"no",AL19)</f>
        <v>0</v>
      </c>
      <c r="AN19" s="126">
        <f>SUMIF('PMO Worksheet'!N19,"no",AK19)</f>
        <v>52</v>
      </c>
      <c r="AO19" s="126">
        <f>SUMIF('PMO Worksheet'!N19,"yes",AL19)</f>
        <v>0</v>
      </c>
      <c r="AP19" s="126">
        <f>SUMIF('PMO Worksheet'!N19,"Yes",AK19)</f>
        <v>0</v>
      </c>
      <c r="AQ19" s="165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</row>
    <row r="20" spans="1:5265" s="151" customFormat="1" ht="30" x14ac:dyDescent="0.2">
      <c r="A20" s="554">
        <f t="shared" si="6"/>
        <v>16</v>
      </c>
      <c r="B20" s="542" t="s">
        <v>369</v>
      </c>
      <c r="C20" s="401" t="s">
        <v>370</v>
      </c>
      <c r="D20" s="179" t="s">
        <v>45</v>
      </c>
      <c r="E20" s="471">
        <v>5</v>
      </c>
      <c r="F20" s="180">
        <v>0.5</v>
      </c>
      <c r="G20" s="470">
        <f t="shared" si="7"/>
        <v>2.5</v>
      </c>
      <c r="H20" s="401" t="s">
        <v>373</v>
      </c>
      <c r="I20" s="533" t="s">
        <v>266</v>
      </c>
      <c r="J20" s="401" t="s">
        <v>394</v>
      </c>
      <c r="K20" s="401" t="s">
        <v>165</v>
      </c>
      <c r="L20" s="556"/>
      <c r="M20" s="179"/>
      <c r="N20" s="338" t="s">
        <v>43</v>
      </c>
      <c r="O20" s="397" t="s">
        <v>178</v>
      </c>
      <c r="P20" s="397" t="s">
        <v>273</v>
      </c>
      <c r="Q20" s="176">
        <v>1</v>
      </c>
      <c r="R20" s="450">
        <v>0.2</v>
      </c>
      <c r="S20" s="177">
        <v>1</v>
      </c>
      <c r="T20" s="405">
        <f t="shared" si="12"/>
        <v>260</v>
      </c>
      <c r="U20" s="406">
        <f t="shared" si="13"/>
        <v>0</v>
      </c>
      <c r="V20" s="407">
        <f t="shared" si="14"/>
        <v>260</v>
      </c>
      <c r="W20" s="182"/>
      <c r="X20" s="180"/>
      <c r="Y20" s="179"/>
      <c r="Z20" s="337"/>
      <c r="AA20" s="103"/>
      <c r="AB20" s="103"/>
      <c r="AC20" s="185"/>
      <c r="AD20" s="127"/>
      <c r="AE20" s="126">
        <f>SUMIF('PMO Worksheet'!N20,"No",'PMO Worksheet'!V20)</f>
        <v>0</v>
      </c>
      <c r="AF20" s="126">
        <f>SUMIF('PMO Worksheet'!N20,"No",'PMO Worksheet'!U20)</f>
        <v>0</v>
      </c>
      <c r="AG20" s="126">
        <f>SUMIF('PMO Worksheet'!N20,"yes",'PMO Worksheet'!V20)</f>
        <v>260</v>
      </c>
      <c r="AH20" s="126">
        <f>SUMIF('PMO Worksheet'!N20,"Yes",'PMO Worksheet'!U20)</f>
        <v>0</v>
      </c>
      <c r="AI20" s="127"/>
      <c r="AJ20" s="127"/>
      <c r="AK20" s="126">
        <f>SUMIF('PMO Worksheet'!P20,"down",'PMO Worksheet'!T20)</f>
        <v>0</v>
      </c>
      <c r="AL20" s="126">
        <f>SUMIF('PMO Worksheet'!P20,"Up",'PMO Worksheet'!T20)</f>
        <v>260</v>
      </c>
      <c r="AM20" s="126">
        <f>SUMIF('PMO Worksheet'!N20,"no",AL20)</f>
        <v>0</v>
      </c>
      <c r="AN20" s="126">
        <f>SUMIF('PMO Worksheet'!N20,"no",AK20)</f>
        <v>0</v>
      </c>
      <c r="AO20" s="126">
        <f>SUMIF('PMO Worksheet'!N20,"yes",AL20)</f>
        <v>260</v>
      </c>
      <c r="AP20" s="126">
        <f>SUMIF('PMO Worksheet'!N20,"Yes",AK20)</f>
        <v>0</v>
      </c>
      <c r="AQ20" s="165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</row>
    <row r="21" spans="1:5265" s="151" customFormat="1" ht="30" x14ac:dyDescent="0.2">
      <c r="A21" s="554">
        <f t="shared" si="6"/>
        <v>17</v>
      </c>
      <c r="B21" s="542"/>
      <c r="C21" s="401" t="s">
        <v>368</v>
      </c>
      <c r="D21" s="179" t="s">
        <v>45</v>
      </c>
      <c r="E21" s="471">
        <v>5</v>
      </c>
      <c r="F21" s="180">
        <v>0.5</v>
      </c>
      <c r="G21" s="470">
        <f t="shared" si="7"/>
        <v>2.5</v>
      </c>
      <c r="H21" s="401" t="s">
        <v>373</v>
      </c>
      <c r="I21" s="533" t="s">
        <v>266</v>
      </c>
      <c r="J21" s="401" t="s">
        <v>394</v>
      </c>
      <c r="K21" s="401" t="s">
        <v>165</v>
      </c>
      <c r="L21" s="556"/>
      <c r="M21" s="179"/>
      <c r="N21" s="338" t="s">
        <v>43</v>
      </c>
      <c r="O21" s="397" t="s">
        <v>178</v>
      </c>
      <c r="P21" s="397" t="s">
        <v>273</v>
      </c>
      <c r="Q21" s="176">
        <v>1</v>
      </c>
      <c r="R21" s="450">
        <v>0.2</v>
      </c>
      <c r="S21" s="177">
        <v>1</v>
      </c>
      <c r="T21" s="405">
        <f t="shared" si="12"/>
        <v>260</v>
      </c>
      <c r="U21" s="406">
        <f t="shared" si="13"/>
        <v>0</v>
      </c>
      <c r="V21" s="407">
        <f t="shared" si="14"/>
        <v>260</v>
      </c>
      <c r="W21" s="182"/>
      <c r="X21" s="180"/>
      <c r="Y21" s="179"/>
      <c r="Z21" s="337"/>
      <c r="AA21" s="103"/>
      <c r="AB21" s="103"/>
      <c r="AC21" s="185"/>
      <c r="AD21" s="127"/>
      <c r="AE21" s="126"/>
      <c r="AF21" s="126"/>
      <c r="AG21" s="126"/>
      <c r="AH21" s="126"/>
      <c r="AI21" s="127"/>
      <c r="AJ21" s="127"/>
      <c r="AK21" s="126"/>
      <c r="AL21" s="126"/>
      <c r="AM21" s="126"/>
      <c r="AN21" s="126"/>
      <c r="AO21" s="126"/>
      <c r="AP21" s="126"/>
      <c r="AQ21" s="165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</row>
    <row r="22" spans="1:5265" s="151" customFormat="1" ht="30" x14ac:dyDescent="0.2">
      <c r="A22" s="554"/>
      <c r="B22" s="542"/>
      <c r="C22" s="401" t="s">
        <v>371</v>
      </c>
      <c r="D22" s="179" t="s">
        <v>45</v>
      </c>
      <c r="E22" s="471">
        <v>1</v>
      </c>
      <c r="F22" s="180">
        <v>0.1</v>
      </c>
      <c r="G22" s="470">
        <f t="shared" si="7"/>
        <v>0.1</v>
      </c>
      <c r="H22" s="401" t="s">
        <v>373</v>
      </c>
      <c r="I22" s="338" t="s">
        <v>309</v>
      </c>
      <c r="J22" s="401" t="s">
        <v>394</v>
      </c>
      <c r="K22" s="401" t="s">
        <v>165</v>
      </c>
      <c r="L22" s="556"/>
      <c r="M22" s="179"/>
      <c r="N22" s="338" t="s">
        <v>43</v>
      </c>
      <c r="O22" s="397" t="s">
        <v>178</v>
      </c>
      <c r="P22" s="397" t="s">
        <v>273</v>
      </c>
      <c r="Q22" s="176">
        <v>1</v>
      </c>
      <c r="R22" s="450">
        <v>0.2</v>
      </c>
      <c r="S22" s="177">
        <v>1</v>
      </c>
      <c r="T22" s="405">
        <f t="shared" si="12"/>
        <v>260</v>
      </c>
      <c r="U22" s="406">
        <f t="shared" si="13"/>
        <v>0</v>
      </c>
      <c r="V22" s="407">
        <f t="shared" si="14"/>
        <v>260</v>
      </c>
      <c r="W22" s="182"/>
      <c r="X22" s="180"/>
      <c r="Y22" s="179"/>
      <c r="Z22" s="337"/>
      <c r="AA22" s="103"/>
      <c r="AB22" s="103"/>
      <c r="AC22" s="185"/>
      <c r="AD22" s="127"/>
      <c r="AE22" s="126"/>
      <c r="AF22" s="126"/>
      <c r="AG22" s="126"/>
      <c r="AH22" s="126"/>
      <c r="AI22" s="127"/>
      <c r="AJ22" s="127"/>
      <c r="AK22" s="126"/>
      <c r="AL22" s="126"/>
      <c r="AM22" s="126"/>
      <c r="AN22" s="126"/>
      <c r="AO22" s="126"/>
      <c r="AP22" s="126"/>
      <c r="AQ22" s="165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</row>
    <row r="23" spans="1:5265" s="151" customFormat="1" x14ac:dyDescent="0.2">
      <c r="A23" s="554">
        <f>+A21+1</f>
        <v>18</v>
      </c>
      <c r="B23" s="521"/>
      <c r="C23" s="401" t="s">
        <v>372</v>
      </c>
      <c r="D23" s="179" t="s">
        <v>45</v>
      </c>
      <c r="E23" s="471">
        <v>5</v>
      </c>
      <c r="F23" s="180">
        <v>0.5</v>
      </c>
      <c r="G23" s="470">
        <f t="shared" si="7"/>
        <v>2.5</v>
      </c>
      <c r="H23" s="557" t="s">
        <v>375</v>
      </c>
      <c r="I23" s="533" t="s">
        <v>266</v>
      </c>
      <c r="J23" s="401" t="s">
        <v>394</v>
      </c>
      <c r="K23" s="401" t="s">
        <v>165</v>
      </c>
      <c r="L23" s="556"/>
      <c r="M23" s="179"/>
      <c r="N23" s="338" t="s">
        <v>43</v>
      </c>
      <c r="O23" s="397" t="s">
        <v>178</v>
      </c>
      <c r="P23" s="397" t="s">
        <v>273</v>
      </c>
      <c r="Q23" s="176">
        <v>1</v>
      </c>
      <c r="R23" s="450">
        <v>0.2</v>
      </c>
      <c r="S23" s="177">
        <v>1</v>
      </c>
      <c r="T23" s="405">
        <f t="shared" si="12"/>
        <v>260</v>
      </c>
      <c r="U23" s="406">
        <f t="shared" si="13"/>
        <v>0</v>
      </c>
      <c r="V23" s="407">
        <f t="shared" si="14"/>
        <v>260</v>
      </c>
      <c r="W23" s="182"/>
      <c r="X23" s="180"/>
      <c r="Y23" s="179"/>
      <c r="Z23" s="337"/>
      <c r="AA23" s="103"/>
      <c r="AB23" s="103"/>
      <c r="AC23" s="185"/>
      <c r="AD23" s="127"/>
      <c r="AE23" s="126">
        <f>SUMIF('PMO Worksheet'!N23,"No",'PMO Worksheet'!V23)</f>
        <v>0</v>
      </c>
      <c r="AF23" s="126">
        <f>SUMIF('PMO Worksheet'!N23,"No",'PMO Worksheet'!U23)</f>
        <v>0</v>
      </c>
      <c r="AG23" s="126">
        <f>SUMIF('PMO Worksheet'!N23,"yes",'PMO Worksheet'!V23)</f>
        <v>260</v>
      </c>
      <c r="AH23" s="126">
        <f>SUMIF('PMO Worksheet'!N23,"Yes",'PMO Worksheet'!U23)</f>
        <v>0</v>
      </c>
      <c r="AI23" s="127"/>
      <c r="AJ23" s="127"/>
      <c r="AK23" s="126">
        <f>SUMIF('PMO Worksheet'!P23,"down",'PMO Worksheet'!T23)</f>
        <v>0</v>
      </c>
      <c r="AL23" s="126">
        <f>SUMIF('PMO Worksheet'!P23,"Up",'PMO Worksheet'!T23)</f>
        <v>260</v>
      </c>
      <c r="AM23" s="126">
        <f>SUMIF('PMO Worksheet'!N23,"no",AL23)</f>
        <v>0</v>
      </c>
      <c r="AN23" s="126">
        <f>SUMIF('PMO Worksheet'!N23,"no",AK23)</f>
        <v>0</v>
      </c>
      <c r="AO23" s="126">
        <f>SUMIF('PMO Worksheet'!N23,"yes",AL23)</f>
        <v>260</v>
      </c>
      <c r="AP23" s="126">
        <f>SUMIF('PMO Worksheet'!N23,"Yes",AK23)</f>
        <v>0</v>
      </c>
      <c r="AQ23" s="165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</row>
    <row r="24" spans="1:5265" s="151" customFormat="1" x14ac:dyDescent="0.2">
      <c r="A24" s="554">
        <f t="shared" si="6"/>
        <v>19</v>
      </c>
      <c r="B24" s="521"/>
      <c r="C24" s="401" t="s">
        <v>374</v>
      </c>
      <c r="D24" s="179" t="s">
        <v>45</v>
      </c>
      <c r="E24" s="471">
        <v>5</v>
      </c>
      <c r="F24" s="180">
        <v>0.5</v>
      </c>
      <c r="G24" s="470">
        <f t="shared" si="7"/>
        <v>2.5</v>
      </c>
      <c r="H24" s="557" t="s">
        <v>320</v>
      </c>
      <c r="I24" s="533" t="s">
        <v>266</v>
      </c>
      <c r="J24" s="401" t="s">
        <v>394</v>
      </c>
      <c r="K24" s="401" t="s">
        <v>165</v>
      </c>
      <c r="L24" s="556"/>
      <c r="M24" s="179"/>
      <c r="N24" s="338" t="s">
        <v>43</v>
      </c>
      <c r="O24" s="397" t="s">
        <v>178</v>
      </c>
      <c r="P24" s="397" t="s">
        <v>273</v>
      </c>
      <c r="Q24" s="176">
        <v>1</v>
      </c>
      <c r="R24" s="450">
        <v>0.2</v>
      </c>
      <c r="S24" s="177">
        <v>1</v>
      </c>
      <c r="T24" s="405">
        <f t="shared" si="12"/>
        <v>260</v>
      </c>
      <c r="U24" s="406">
        <f t="shared" si="13"/>
        <v>0</v>
      </c>
      <c r="V24" s="407">
        <f t="shared" si="14"/>
        <v>260</v>
      </c>
      <c r="W24" s="182"/>
      <c r="X24" s="180"/>
      <c r="Y24" s="179"/>
      <c r="Z24" s="337"/>
      <c r="AA24" s="103"/>
      <c r="AB24" s="103"/>
      <c r="AC24" s="185"/>
      <c r="AD24" s="127"/>
      <c r="AE24" s="126">
        <f>SUMIF('PMO Worksheet'!N24,"No",'PMO Worksheet'!V24)</f>
        <v>0</v>
      </c>
      <c r="AF24" s="126">
        <f>SUMIF('PMO Worksheet'!N24,"No",'PMO Worksheet'!U24)</f>
        <v>0</v>
      </c>
      <c r="AG24" s="126">
        <f>SUMIF('PMO Worksheet'!N24,"yes",'PMO Worksheet'!V24)</f>
        <v>260</v>
      </c>
      <c r="AH24" s="126">
        <f>SUMIF('PMO Worksheet'!N24,"Yes",'PMO Worksheet'!U24)</f>
        <v>0</v>
      </c>
      <c r="AI24" s="127"/>
      <c r="AJ24" s="127"/>
      <c r="AK24" s="126">
        <f>SUMIF('PMO Worksheet'!P24,"down",'PMO Worksheet'!T24)</f>
        <v>0</v>
      </c>
      <c r="AL24" s="126">
        <f>SUMIF('PMO Worksheet'!P24,"Up",'PMO Worksheet'!T24)</f>
        <v>260</v>
      </c>
      <c r="AM24" s="126">
        <f>SUMIF('PMO Worksheet'!N24,"no",AL24)</f>
        <v>0</v>
      </c>
      <c r="AN24" s="126">
        <f>SUMIF('PMO Worksheet'!N24,"no",AK24)</f>
        <v>0</v>
      </c>
      <c r="AO24" s="126">
        <f>SUMIF('PMO Worksheet'!N24,"yes",AL24)</f>
        <v>260</v>
      </c>
      <c r="AP24" s="126">
        <f>SUMIF('PMO Worksheet'!N24,"Yes",AK24)</f>
        <v>0</v>
      </c>
      <c r="AQ24" s="165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</row>
    <row r="25" spans="1:5265" s="151" customFormat="1" ht="43.5" customHeight="1" x14ac:dyDescent="0.2">
      <c r="A25" s="554">
        <f t="shared" si="6"/>
        <v>20</v>
      </c>
      <c r="B25" s="542" t="s">
        <v>380</v>
      </c>
      <c r="C25" s="401" t="s">
        <v>262</v>
      </c>
      <c r="D25" s="179" t="s">
        <v>45</v>
      </c>
      <c r="E25" s="471">
        <v>1</v>
      </c>
      <c r="F25" s="180">
        <v>0.9</v>
      </c>
      <c r="G25" s="470">
        <f t="shared" si="7"/>
        <v>0.9</v>
      </c>
      <c r="H25" s="557" t="s">
        <v>381</v>
      </c>
      <c r="I25" s="533" t="s">
        <v>266</v>
      </c>
      <c r="J25" s="401" t="s">
        <v>394</v>
      </c>
      <c r="K25" s="401" t="s">
        <v>297</v>
      </c>
      <c r="L25" s="556"/>
      <c r="M25" s="338" t="s">
        <v>382</v>
      </c>
      <c r="N25" s="338" t="s">
        <v>43</v>
      </c>
      <c r="O25" s="397" t="s">
        <v>178</v>
      </c>
      <c r="P25" s="397" t="s">
        <v>268</v>
      </c>
      <c r="Q25" s="176">
        <v>1</v>
      </c>
      <c r="R25" s="450">
        <v>0.2</v>
      </c>
      <c r="S25" s="177">
        <v>1</v>
      </c>
      <c r="T25" s="405">
        <f t="shared" si="12"/>
        <v>260</v>
      </c>
      <c r="U25" s="406">
        <f t="shared" si="13"/>
        <v>260</v>
      </c>
      <c r="V25" s="407">
        <f t="shared" si="14"/>
        <v>0</v>
      </c>
      <c r="W25" s="182"/>
      <c r="X25" s="180"/>
      <c r="Y25" s="179"/>
      <c r="Z25" s="337"/>
      <c r="AA25" s="103"/>
      <c r="AB25" s="103"/>
      <c r="AC25" s="185"/>
      <c r="AD25" s="127"/>
      <c r="AE25" s="126">
        <f>SUMIF('PMO Worksheet'!N25,"No",'PMO Worksheet'!V25)</f>
        <v>0</v>
      </c>
      <c r="AF25" s="126">
        <f>SUMIF('PMO Worksheet'!N25,"No",'PMO Worksheet'!U25)</f>
        <v>0</v>
      </c>
      <c r="AG25" s="126">
        <f>SUMIF('PMO Worksheet'!N25,"yes",'PMO Worksheet'!V25)</f>
        <v>0</v>
      </c>
      <c r="AH25" s="126">
        <f>SUMIF('PMO Worksheet'!N25,"Yes",'PMO Worksheet'!U25)</f>
        <v>260</v>
      </c>
      <c r="AI25" s="127"/>
      <c r="AJ25" s="127"/>
      <c r="AK25" s="126">
        <f>SUMIF('PMO Worksheet'!P25,"down",'PMO Worksheet'!T25)</f>
        <v>260</v>
      </c>
      <c r="AL25" s="126">
        <f>SUMIF('PMO Worksheet'!P25,"Up",'PMO Worksheet'!T25)</f>
        <v>0</v>
      </c>
      <c r="AM25" s="126">
        <f>SUMIF('PMO Worksheet'!N25,"no",AL25)</f>
        <v>0</v>
      </c>
      <c r="AN25" s="126">
        <f>SUMIF('PMO Worksheet'!N25,"no",AK25)</f>
        <v>0</v>
      </c>
      <c r="AO25" s="126">
        <f>SUMIF('PMO Worksheet'!N25,"yes",AL25)</f>
        <v>0</v>
      </c>
      <c r="AP25" s="126">
        <f>SUMIF('PMO Worksheet'!N25,"Yes",AK25)</f>
        <v>260</v>
      </c>
      <c r="AQ25" s="165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</row>
    <row r="26" spans="1:5265" s="151" customFormat="1" ht="39.75" customHeight="1" x14ac:dyDescent="0.2">
      <c r="A26" s="554">
        <f t="shared" si="6"/>
        <v>21</v>
      </c>
      <c r="B26" s="542" t="s">
        <v>376</v>
      </c>
      <c r="C26" s="401" t="s">
        <v>379</v>
      </c>
      <c r="D26" s="179" t="s">
        <v>48</v>
      </c>
      <c r="E26" s="471">
        <v>4</v>
      </c>
      <c r="F26" s="180">
        <v>0.5</v>
      </c>
      <c r="G26" s="470">
        <f t="shared" si="7"/>
        <v>2</v>
      </c>
      <c r="H26" s="557"/>
      <c r="I26" s="533" t="s">
        <v>266</v>
      </c>
      <c r="J26" s="401" t="s">
        <v>395</v>
      </c>
      <c r="K26" s="401" t="s">
        <v>164</v>
      </c>
      <c r="L26" s="556" t="s">
        <v>396</v>
      </c>
      <c r="M26" s="179"/>
      <c r="N26" s="338" t="s">
        <v>44</v>
      </c>
      <c r="O26" s="397" t="s">
        <v>179</v>
      </c>
      <c r="P26" s="397" t="s">
        <v>268</v>
      </c>
      <c r="Q26" s="176">
        <v>1</v>
      </c>
      <c r="R26" s="175">
        <v>52</v>
      </c>
      <c r="S26" s="177">
        <v>2</v>
      </c>
      <c r="T26" s="405">
        <f t="shared" si="12"/>
        <v>2</v>
      </c>
      <c r="U26" s="406">
        <f t="shared" si="13"/>
        <v>2</v>
      </c>
      <c r="V26" s="407">
        <f t="shared" si="14"/>
        <v>0</v>
      </c>
      <c r="W26" s="182"/>
      <c r="X26" s="180"/>
      <c r="Y26" s="179"/>
      <c r="Z26" s="337"/>
      <c r="AA26" s="103"/>
      <c r="AB26" s="103"/>
      <c r="AC26" s="185"/>
      <c r="AD26" s="127"/>
      <c r="AE26" s="126">
        <f>SUMIF('PMO Worksheet'!N26,"No",'PMO Worksheet'!V26)</f>
        <v>0</v>
      </c>
      <c r="AF26" s="126">
        <f>SUMIF('PMO Worksheet'!N26,"No",'PMO Worksheet'!U26)</f>
        <v>2</v>
      </c>
      <c r="AG26" s="126">
        <f>SUMIF('PMO Worksheet'!N26,"yes",'PMO Worksheet'!V26)</f>
        <v>0</v>
      </c>
      <c r="AH26" s="126">
        <f>SUMIF('PMO Worksheet'!N26,"Yes",'PMO Worksheet'!U26)</f>
        <v>0</v>
      </c>
      <c r="AI26" s="127"/>
      <c r="AJ26" s="127"/>
      <c r="AK26" s="126">
        <f>SUMIF('PMO Worksheet'!P26,"down",'PMO Worksheet'!T26)</f>
        <v>2</v>
      </c>
      <c r="AL26" s="126">
        <f>SUMIF('PMO Worksheet'!P26,"Up",'PMO Worksheet'!T26)</f>
        <v>0</v>
      </c>
      <c r="AM26" s="126">
        <f>SUMIF('PMO Worksheet'!N26,"no",AL26)</f>
        <v>0</v>
      </c>
      <c r="AN26" s="126">
        <f>SUMIF('PMO Worksheet'!N26,"no",AK26)</f>
        <v>2</v>
      </c>
      <c r="AO26" s="126">
        <f>SUMIF('PMO Worksheet'!N26,"yes",AL26)</f>
        <v>0</v>
      </c>
      <c r="AP26" s="126">
        <f>SUMIF('PMO Worksheet'!N26,"Yes",AK26)</f>
        <v>0</v>
      </c>
      <c r="AQ26" s="165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</row>
    <row r="27" spans="1:5265" s="431" customFormat="1" ht="30" x14ac:dyDescent="0.2">
      <c r="A27" s="554">
        <f t="shared" si="6"/>
        <v>22</v>
      </c>
      <c r="B27" s="542" t="s">
        <v>377</v>
      </c>
      <c r="C27" s="401" t="s">
        <v>262</v>
      </c>
      <c r="D27" s="179" t="s">
        <v>46</v>
      </c>
      <c r="E27" s="471">
        <v>5</v>
      </c>
      <c r="F27" s="180">
        <v>0.9</v>
      </c>
      <c r="G27" s="470">
        <f t="shared" si="7"/>
        <v>4.5</v>
      </c>
      <c r="H27" s="557"/>
      <c r="I27" s="533" t="s">
        <v>266</v>
      </c>
      <c r="J27" s="432" t="s">
        <v>397</v>
      </c>
      <c r="K27" s="401" t="s">
        <v>297</v>
      </c>
      <c r="L27" s="556" t="s">
        <v>398</v>
      </c>
      <c r="M27" s="338" t="s">
        <v>383</v>
      </c>
      <c r="N27" s="338"/>
      <c r="O27" s="397" t="s">
        <v>179</v>
      </c>
      <c r="P27" s="397" t="s">
        <v>268</v>
      </c>
      <c r="Q27" s="176">
        <v>1</v>
      </c>
      <c r="R27" s="175">
        <v>52</v>
      </c>
      <c r="S27" s="177">
        <v>2</v>
      </c>
      <c r="T27" s="405">
        <f t="shared" ref="T27" si="18">IF(S27=0,0,(52/R27)*S27*Q27)</f>
        <v>2</v>
      </c>
      <c r="U27" s="406">
        <f t="shared" ref="U27" si="19">IF(P27="down",(52/+R27)*S27, 0)</f>
        <v>2</v>
      </c>
      <c r="V27" s="407">
        <f t="shared" ref="V27" si="20">IF(P27="Up",(52/+R27)*S27,0)</f>
        <v>0</v>
      </c>
      <c r="W27" s="182"/>
      <c r="X27" s="180"/>
      <c r="Y27" s="179"/>
      <c r="Z27" s="337"/>
      <c r="AA27" s="103"/>
      <c r="AB27" s="103"/>
      <c r="AC27" s="185"/>
      <c r="AD27" s="127"/>
      <c r="AE27" s="126">
        <f>SUMIF('PMO Worksheet'!N27,"No",'PMO Worksheet'!V27)</f>
        <v>0</v>
      </c>
      <c r="AF27" s="126">
        <f>SUMIF('PMO Worksheet'!N27,"No",'PMO Worksheet'!U27)</f>
        <v>0</v>
      </c>
      <c r="AG27" s="126">
        <f>SUMIF('PMO Worksheet'!N27,"yes",'PMO Worksheet'!V27)</f>
        <v>0</v>
      </c>
      <c r="AH27" s="126">
        <f>SUMIF('PMO Worksheet'!N27,"Yes",'PMO Worksheet'!U27)</f>
        <v>0</v>
      </c>
      <c r="AI27" s="127"/>
      <c r="AJ27" s="127"/>
      <c r="AK27" s="126">
        <f>SUMIF('PMO Worksheet'!P27,"down",'PMO Worksheet'!T27)</f>
        <v>2</v>
      </c>
      <c r="AL27" s="126">
        <f>SUMIF('PMO Worksheet'!P27,"Up",'PMO Worksheet'!T27)</f>
        <v>0</v>
      </c>
      <c r="AM27" s="126">
        <f>SUMIF('PMO Worksheet'!N27,"no",AL27)</f>
        <v>0</v>
      </c>
      <c r="AN27" s="126">
        <f>SUMIF('PMO Worksheet'!N27,"no",AK27)</f>
        <v>0</v>
      </c>
      <c r="AO27" s="126">
        <f>SUMIF('PMO Worksheet'!N27,"yes",AL27)</f>
        <v>0</v>
      </c>
      <c r="AP27" s="126">
        <f>SUMIF('PMO Worksheet'!N27,"Yes",AK27)</f>
        <v>0</v>
      </c>
      <c r="AQ27" s="165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51"/>
      <c r="GW27" s="151"/>
      <c r="GX27" s="151"/>
      <c r="GY27" s="151"/>
      <c r="GZ27" s="151"/>
      <c r="HA27" s="151"/>
      <c r="HB27" s="151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  <c r="IB27" s="151"/>
      <c r="IC27" s="151"/>
      <c r="ID27" s="151"/>
      <c r="IE27" s="151"/>
      <c r="IF27" s="151"/>
      <c r="IG27" s="151"/>
      <c r="IH27" s="151"/>
      <c r="II27" s="151"/>
      <c r="IJ27" s="151"/>
      <c r="IK27" s="151"/>
      <c r="IL27" s="151"/>
      <c r="IM27" s="151"/>
      <c r="IN27" s="151"/>
      <c r="IO27" s="151"/>
      <c r="IP27" s="151"/>
      <c r="IQ27" s="151"/>
      <c r="IR27" s="151"/>
      <c r="IS27" s="151"/>
      <c r="IT27" s="151"/>
      <c r="IU27" s="151"/>
      <c r="IV27" s="151"/>
      <c r="IW27" s="151"/>
      <c r="IX27" s="151"/>
      <c r="IY27" s="151"/>
      <c r="IZ27" s="151"/>
      <c r="JA27" s="151"/>
      <c r="JB27" s="151"/>
      <c r="JC27" s="151"/>
      <c r="JD27" s="151"/>
      <c r="JE27" s="151"/>
      <c r="JF27" s="151"/>
      <c r="JG27" s="151"/>
      <c r="JH27" s="151"/>
      <c r="JI27" s="151"/>
      <c r="JJ27" s="151"/>
      <c r="JK27" s="151"/>
      <c r="JL27" s="151"/>
      <c r="JM27" s="151"/>
      <c r="JN27" s="151"/>
      <c r="JO27" s="151"/>
      <c r="JP27" s="151"/>
      <c r="JQ27" s="151"/>
      <c r="JR27" s="151"/>
      <c r="JS27" s="151"/>
      <c r="JT27" s="151"/>
      <c r="JU27" s="151"/>
      <c r="JV27" s="151"/>
      <c r="JW27" s="151"/>
      <c r="JX27" s="151"/>
      <c r="JY27" s="151"/>
      <c r="JZ27" s="151"/>
      <c r="KA27" s="151"/>
      <c r="KB27" s="151"/>
      <c r="KC27" s="151"/>
      <c r="KD27" s="151"/>
      <c r="KE27" s="151"/>
      <c r="KF27" s="151"/>
      <c r="KG27" s="151"/>
      <c r="KH27" s="151"/>
      <c r="KI27" s="151"/>
      <c r="KJ27" s="151"/>
      <c r="KK27" s="151"/>
      <c r="KL27" s="151"/>
      <c r="KM27" s="151"/>
      <c r="KN27" s="151"/>
      <c r="KO27" s="151"/>
      <c r="KP27" s="151"/>
      <c r="KQ27" s="151"/>
      <c r="KR27" s="151"/>
      <c r="KS27" s="151"/>
      <c r="KT27" s="151"/>
      <c r="KU27" s="151"/>
      <c r="KV27" s="151"/>
      <c r="KW27" s="151"/>
      <c r="KX27" s="151"/>
      <c r="KY27" s="151"/>
      <c r="KZ27" s="151"/>
      <c r="LA27" s="151"/>
      <c r="LB27" s="151"/>
      <c r="LC27" s="151"/>
      <c r="LD27" s="151"/>
      <c r="LE27" s="151"/>
      <c r="LF27" s="151"/>
      <c r="LG27" s="151"/>
      <c r="LH27" s="151"/>
      <c r="LI27" s="151"/>
      <c r="LJ27" s="151"/>
      <c r="LK27" s="151"/>
      <c r="LL27" s="151"/>
      <c r="LM27" s="151"/>
      <c r="LN27" s="151"/>
      <c r="LO27" s="151"/>
      <c r="LP27" s="151"/>
      <c r="LQ27" s="151"/>
      <c r="LR27" s="151"/>
      <c r="LS27" s="151"/>
      <c r="LT27" s="151"/>
      <c r="LU27" s="151"/>
      <c r="LV27" s="151"/>
      <c r="LW27" s="151"/>
      <c r="LX27" s="151"/>
      <c r="LY27" s="151"/>
      <c r="LZ27" s="151"/>
      <c r="MA27" s="151"/>
      <c r="MB27" s="151"/>
      <c r="MC27" s="151"/>
      <c r="MD27" s="151"/>
      <c r="ME27" s="151"/>
      <c r="MF27" s="151"/>
      <c r="MG27" s="151"/>
      <c r="MH27" s="151"/>
      <c r="MI27" s="151"/>
      <c r="MJ27" s="151"/>
      <c r="MK27" s="151"/>
      <c r="ML27" s="151"/>
      <c r="MM27" s="151"/>
      <c r="MN27" s="151"/>
      <c r="MO27" s="151"/>
      <c r="MP27" s="151"/>
      <c r="MQ27" s="151"/>
      <c r="MR27" s="151"/>
      <c r="MS27" s="151"/>
      <c r="MT27" s="151"/>
      <c r="MU27" s="151"/>
      <c r="MV27" s="151"/>
      <c r="MW27" s="151"/>
      <c r="MX27" s="151"/>
      <c r="MY27" s="151"/>
      <c r="MZ27" s="151"/>
      <c r="NA27" s="151"/>
      <c r="NB27" s="151"/>
      <c r="NC27" s="151"/>
      <c r="ND27" s="151"/>
      <c r="NE27" s="151"/>
      <c r="NF27" s="151"/>
      <c r="NG27" s="151"/>
      <c r="NH27" s="151"/>
      <c r="NI27" s="151"/>
      <c r="NJ27" s="151"/>
      <c r="NK27" s="151"/>
      <c r="NL27" s="151"/>
      <c r="NM27" s="151"/>
      <c r="NN27" s="151"/>
      <c r="NO27" s="151"/>
      <c r="NP27" s="151"/>
      <c r="NQ27" s="151"/>
      <c r="NR27" s="151"/>
      <c r="NS27" s="151"/>
      <c r="NT27" s="151"/>
      <c r="NU27" s="151"/>
      <c r="NV27" s="151"/>
      <c r="NW27" s="151"/>
      <c r="NX27" s="151"/>
      <c r="NY27" s="151"/>
      <c r="NZ27" s="151"/>
      <c r="OA27" s="151"/>
      <c r="OB27" s="151"/>
      <c r="OC27" s="151"/>
      <c r="OD27" s="151"/>
      <c r="OE27" s="151"/>
      <c r="OF27" s="151"/>
      <c r="OG27" s="151"/>
      <c r="OH27" s="151"/>
      <c r="OI27" s="151"/>
      <c r="OJ27" s="151"/>
      <c r="OK27" s="151"/>
      <c r="OL27" s="151"/>
      <c r="OM27" s="151"/>
      <c r="ON27" s="151"/>
      <c r="OO27" s="151"/>
      <c r="OP27" s="151"/>
      <c r="OQ27" s="151"/>
      <c r="OR27" s="151"/>
      <c r="OS27" s="151"/>
      <c r="OT27" s="151"/>
      <c r="OU27" s="151"/>
      <c r="OV27" s="151"/>
      <c r="OW27" s="151"/>
      <c r="OX27" s="151"/>
      <c r="OY27" s="151"/>
      <c r="OZ27" s="151"/>
      <c r="PA27" s="151"/>
      <c r="PB27" s="151"/>
      <c r="PC27" s="151"/>
      <c r="PD27" s="151"/>
      <c r="PE27" s="151"/>
      <c r="PF27" s="151"/>
      <c r="PG27" s="151"/>
      <c r="PH27" s="151"/>
      <c r="PI27" s="151"/>
      <c r="PJ27" s="151"/>
      <c r="PK27" s="151"/>
      <c r="PL27" s="151"/>
      <c r="PM27" s="151"/>
      <c r="PN27" s="151"/>
      <c r="PO27" s="151"/>
      <c r="PP27" s="151"/>
      <c r="PQ27" s="151"/>
      <c r="PR27" s="151"/>
      <c r="PS27" s="151"/>
      <c r="PT27" s="151"/>
      <c r="PU27" s="151"/>
      <c r="PV27" s="151"/>
      <c r="PW27" s="151"/>
      <c r="PX27" s="151"/>
      <c r="PY27" s="151"/>
      <c r="PZ27" s="151"/>
      <c r="QA27" s="151"/>
      <c r="QB27" s="151"/>
      <c r="QC27" s="151"/>
      <c r="QD27" s="151"/>
      <c r="QE27" s="151"/>
      <c r="QF27" s="151"/>
      <c r="QG27" s="151"/>
      <c r="QH27" s="151"/>
      <c r="QI27" s="151"/>
      <c r="QJ27" s="151"/>
      <c r="QK27" s="151"/>
      <c r="QL27" s="151"/>
      <c r="QM27" s="151"/>
      <c r="QN27" s="151"/>
      <c r="QO27" s="151"/>
      <c r="QP27" s="151"/>
      <c r="QQ27" s="151"/>
      <c r="QR27" s="151"/>
      <c r="QS27" s="151"/>
      <c r="QT27" s="151"/>
      <c r="QU27" s="151"/>
      <c r="QV27" s="151"/>
      <c r="QW27" s="151"/>
      <c r="QX27" s="151"/>
      <c r="QY27" s="151"/>
      <c r="QZ27" s="151"/>
      <c r="RA27" s="151"/>
      <c r="RB27" s="151"/>
      <c r="RC27" s="151"/>
      <c r="RD27" s="151"/>
      <c r="RE27" s="151"/>
      <c r="RF27" s="151"/>
      <c r="RG27" s="151"/>
      <c r="RH27" s="151"/>
      <c r="RI27" s="151"/>
      <c r="RJ27" s="151"/>
      <c r="RK27" s="151"/>
      <c r="RL27" s="151"/>
      <c r="RM27" s="151"/>
      <c r="RN27" s="151"/>
      <c r="RO27" s="151"/>
      <c r="RP27" s="151"/>
      <c r="RQ27" s="151"/>
      <c r="RR27" s="151"/>
      <c r="RS27" s="151"/>
      <c r="RT27" s="151"/>
      <c r="RU27" s="151"/>
      <c r="RV27" s="151"/>
      <c r="RW27" s="151"/>
      <c r="RX27" s="151"/>
      <c r="RY27" s="151"/>
      <c r="RZ27" s="151"/>
      <c r="SA27" s="151"/>
      <c r="SB27" s="151"/>
      <c r="SC27" s="151"/>
      <c r="SD27" s="151"/>
      <c r="SE27" s="151"/>
      <c r="SF27" s="151"/>
      <c r="SG27" s="151"/>
      <c r="SH27" s="151"/>
      <c r="SI27" s="151"/>
      <c r="SJ27" s="151"/>
      <c r="SK27" s="151"/>
      <c r="SL27" s="151"/>
      <c r="SM27" s="151"/>
      <c r="SN27" s="151"/>
      <c r="SO27" s="151"/>
      <c r="SP27" s="151"/>
      <c r="SQ27" s="151"/>
      <c r="SR27" s="151"/>
      <c r="SS27" s="151"/>
      <c r="ST27" s="151"/>
      <c r="SU27" s="151"/>
      <c r="SV27" s="151"/>
      <c r="SW27" s="151"/>
      <c r="SX27" s="151"/>
      <c r="SY27" s="151"/>
      <c r="SZ27" s="151"/>
      <c r="TA27" s="151"/>
      <c r="TB27" s="151"/>
      <c r="TC27" s="151"/>
      <c r="TD27" s="151"/>
      <c r="TE27" s="151"/>
      <c r="TF27" s="151"/>
      <c r="TG27" s="151"/>
      <c r="TH27" s="151"/>
      <c r="TI27" s="151"/>
      <c r="TJ27" s="151"/>
      <c r="TK27" s="151"/>
      <c r="TL27" s="151"/>
      <c r="TM27" s="151"/>
      <c r="TN27" s="151"/>
      <c r="TO27" s="151"/>
      <c r="TP27" s="151"/>
      <c r="TQ27" s="151"/>
      <c r="TR27" s="151"/>
      <c r="TS27" s="151"/>
      <c r="TT27" s="151"/>
      <c r="TU27" s="151"/>
      <c r="TV27" s="151"/>
      <c r="TW27" s="151"/>
      <c r="TX27" s="151"/>
      <c r="TY27" s="151"/>
      <c r="TZ27" s="151"/>
      <c r="UA27" s="151"/>
      <c r="UB27" s="151"/>
      <c r="UC27" s="151"/>
      <c r="UD27" s="151"/>
      <c r="UE27" s="151"/>
      <c r="UF27" s="151"/>
      <c r="UG27" s="151"/>
      <c r="UH27" s="151"/>
      <c r="UI27" s="151"/>
      <c r="UJ27" s="151"/>
      <c r="UK27" s="151"/>
      <c r="UL27" s="151"/>
      <c r="UM27" s="151"/>
      <c r="UN27" s="151"/>
      <c r="UO27" s="151"/>
      <c r="UP27" s="151"/>
      <c r="UQ27" s="151"/>
      <c r="UR27" s="151"/>
      <c r="US27" s="151"/>
      <c r="UT27" s="151"/>
      <c r="UU27" s="151"/>
      <c r="UV27" s="151"/>
      <c r="UW27" s="151"/>
      <c r="UX27" s="151"/>
      <c r="UY27" s="151"/>
      <c r="UZ27" s="151"/>
      <c r="VA27" s="151"/>
      <c r="VB27" s="151"/>
      <c r="VC27" s="151"/>
      <c r="VD27" s="151"/>
      <c r="VE27" s="151"/>
      <c r="VF27" s="151"/>
      <c r="VG27" s="151"/>
      <c r="VH27" s="151"/>
      <c r="VI27" s="151"/>
      <c r="VJ27" s="151"/>
      <c r="VK27" s="151"/>
      <c r="VL27" s="151"/>
      <c r="VM27" s="151"/>
      <c r="VN27" s="151"/>
      <c r="VO27" s="151"/>
      <c r="VP27" s="151"/>
      <c r="VQ27" s="151"/>
      <c r="VR27" s="151"/>
      <c r="VS27" s="151"/>
      <c r="VT27" s="151"/>
      <c r="VU27" s="151"/>
      <c r="VV27" s="151"/>
      <c r="VW27" s="151"/>
      <c r="VX27" s="151"/>
      <c r="VY27" s="151"/>
      <c r="VZ27" s="151"/>
      <c r="WA27" s="151"/>
      <c r="WB27" s="151"/>
      <c r="WC27" s="151"/>
      <c r="WD27" s="151"/>
      <c r="WE27" s="151"/>
      <c r="WF27" s="151"/>
      <c r="WG27" s="151"/>
      <c r="WH27" s="151"/>
      <c r="WI27" s="151"/>
      <c r="WJ27" s="151"/>
      <c r="WK27" s="151"/>
      <c r="WL27" s="151"/>
      <c r="WM27" s="151"/>
      <c r="WN27" s="151"/>
      <c r="WO27" s="151"/>
      <c r="WP27" s="151"/>
      <c r="WQ27" s="151"/>
      <c r="WR27" s="151"/>
      <c r="WS27" s="151"/>
      <c r="WT27" s="151"/>
      <c r="WU27" s="151"/>
      <c r="WV27" s="151"/>
      <c r="WW27" s="151"/>
      <c r="WX27" s="151"/>
      <c r="WY27" s="151"/>
      <c r="WZ27" s="151"/>
      <c r="XA27" s="151"/>
      <c r="XB27" s="151"/>
      <c r="XC27" s="151"/>
      <c r="XD27" s="151"/>
      <c r="XE27" s="151"/>
      <c r="XF27" s="151"/>
      <c r="XG27" s="151"/>
      <c r="XH27" s="151"/>
      <c r="XI27" s="151"/>
      <c r="XJ27" s="151"/>
      <c r="XK27" s="151"/>
      <c r="XL27" s="151"/>
      <c r="XM27" s="151"/>
      <c r="XN27" s="151"/>
      <c r="XO27" s="151"/>
      <c r="XP27" s="151"/>
      <c r="XQ27" s="151"/>
      <c r="XR27" s="151"/>
      <c r="XS27" s="151"/>
      <c r="XT27" s="151"/>
      <c r="XU27" s="151"/>
      <c r="XV27" s="151"/>
      <c r="XW27" s="151"/>
      <c r="XX27" s="151"/>
      <c r="XY27" s="151"/>
      <c r="XZ27" s="151"/>
      <c r="YA27" s="151"/>
      <c r="YB27" s="151"/>
      <c r="YC27" s="151"/>
      <c r="YD27" s="151"/>
      <c r="YE27" s="151"/>
      <c r="YF27" s="151"/>
      <c r="YG27" s="151"/>
      <c r="YH27" s="151"/>
      <c r="YI27" s="151"/>
      <c r="YJ27" s="151"/>
      <c r="YK27" s="151"/>
      <c r="YL27" s="151"/>
      <c r="YM27" s="151"/>
      <c r="YN27" s="151"/>
      <c r="YO27" s="151"/>
      <c r="YP27" s="151"/>
      <c r="YQ27" s="151"/>
      <c r="YR27" s="151"/>
      <c r="YS27" s="151"/>
      <c r="YT27" s="151"/>
      <c r="YU27" s="151"/>
      <c r="YV27" s="151"/>
      <c r="YW27" s="151"/>
      <c r="YX27" s="151"/>
      <c r="YY27" s="151"/>
      <c r="YZ27" s="151"/>
      <c r="ZA27" s="151"/>
      <c r="ZB27" s="151"/>
      <c r="ZC27" s="151"/>
      <c r="ZD27" s="151"/>
      <c r="ZE27" s="151"/>
      <c r="ZF27" s="151"/>
      <c r="ZG27" s="151"/>
      <c r="ZH27" s="151"/>
      <c r="ZI27" s="151"/>
      <c r="ZJ27" s="151"/>
      <c r="ZK27" s="151"/>
      <c r="ZL27" s="151"/>
      <c r="ZM27" s="151"/>
      <c r="ZN27" s="151"/>
      <c r="ZO27" s="151"/>
      <c r="ZP27" s="151"/>
      <c r="ZQ27" s="151"/>
      <c r="ZR27" s="151"/>
      <c r="ZS27" s="151"/>
      <c r="ZT27" s="151"/>
      <c r="ZU27" s="151"/>
      <c r="ZV27" s="151"/>
      <c r="ZW27" s="151"/>
      <c r="ZX27" s="151"/>
      <c r="ZY27" s="151"/>
      <c r="ZZ27" s="151"/>
      <c r="AAA27" s="151"/>
      <c r="AAB27" s="151"/>
      <c r="AAC27" s="151"/>
      <c r="AAD27" s="151"/>
      <c r="AAE27" s="151"/>
      <c r="AAF27" s="151"/>
      <c r="AAG27" s="151"/>
      <c r="AAH27" s="151"/>
      <c r="AAI27" s="151"/>
      <c r="AAJ27" s="151"/>
      <c r="AAK27" s="151"/>
      <c r="AAL27" s="151"/>
      <c r="AAM27" s="151"/>
      <c r="AAN27" s="151"/>
      <c r="AAO27" s="151"/>
      <c r="AAP27" s="151"/>
      <c r="AAQ27" s="151"/>
      <c r="AAR27" s="151"/>
      <c r="AAS27" s="151"/>
      <c r="AAT27" s="151"/>
      <c r="AAU27" s="151"/>
      <c r="AAV27" s="151"/>
      <c r="AAW27" s="151"/>
      <c r="AAX27" s="151"/>
      <c r="AAY27" s="151"/>
      <c r="AAZ27" s="151"/>
      <c r="ABA27" s="151"/>
      <c r="ABB27" s="151"/>
      <c r="ABC27" s="151"/>
      <c r="ABD27" s="151"/>
      <c r="ABE27" s="151"/>
      <c r="ABF27" s="151"/>
      <c r="ABG27" s="151"/>
      <c r="ABH27" s="151"/>
      <c r="ABI27" s="151"/>
      <c r="ABJ27" s="151"/>
      <c r="ABK27" s="151"/>
      <c r="ABL27" s="151"/>
      <c r="ABM27" s="151"/>
      <c r="ABN27" s="151"/>
      <c r="ABO27" s="151"/>
      <c r="ABP27" s="151"/>
      <c r="ABQ27" s="151"/>
      <c r="ABR27" s="151"/>
      <c r="ABS27" s="151"/>
      <c r="ABT27" s="151"/>
      <c r="ABU27" s="151"/>
      <c r="ABV27" s="151"/>
      <c r="ABW27" s="151"/>
      <c r="ABX27" s="151"/>
      <c r="ABY27" s="151"/>
      <c r="ABZ27" s="151"/>
      <c r="ACA27" s="151"/>
      <c r="ACB27" s="151"/>
      <c r="ACC27" s="151"/>
      <c r="ACD27" s="151"/>
      <c r="ACE27" s="151"/>
      <c r="ACF27" s="151"/>
      <c r="ACG27" s="151"/>
      <c r="ACH27" s="151"/>
      <c r="ACI27" s="151"/>
      <c r="ACJ27" s="151"/>
      <c r="ACK27" s="151"/>
      <c r="ACL27" s="151"/>
      <c r="ACM27" s="151"/>
      <c r="ACN27" s="151"/>
      <c r="ACO27" s="151"/>
      <c r="ACP27" s="151"/>
      <c r="ACQ27" s="151"/>
      <c r="ACR27" s="151"/>
      <c r="ACS27" s="151"/>
      <c r="ACT27" s="151"/>
      <c r="ACU27" s="151"/>
      <c r="ACV27" s="151"/>
      <c r="ACW27" s="151"/>
      <c r="ACX27" s="151"/>
      <c r="ACY27" s="151"/>
      <c r="ACZ27" s="151"/>
      <c r="ADA27" s="151"/>
      <c r="ADB27" s="151"/>
      <c r="ADC27" s="151"/>
      <c r="ADD27" s="151"/>
      <c r="ADE27" s="151"/>
      <c r="ADF27" s="151"/>
      <c r="ADG27" s="151"/>
      <c r="ADH27" s="151"/>
      <c r="ADI27" s="151"/>
      <c r="ADJ27" s="151"/>
      <c r="ADK27" s="151"/>
      <c r="ADL27" s="151"/>
      <c r="ADM27" s="151"/>
      <c r="ADN27" s="151"/>
      <c r="ADO27" s="151"/>
      <c r="ADP27" s="151"/>
      <c r="ADQ27" s="151"/>
      <c r="ADR27" s="151"/>
      <c r="ADS27" s="151"/>
      <c r="ADT27" s="151"/>
      <c r="ADU27" s="151"/>
      <c r="ADV27" s="151"/>
      <c r="ADW27" s="151"/>
      <c r="ADX27" s="151"/>
      <c r="ADY27" s="151"/>
      <c r="ADZ27" s="151"/>
      <c r="AEA27" s="151"/>
      <c r="AEB27" s="151"/>
      <c r="AEC27" s="151"/>
      <c r="AED27" s="151"/>
      <c r="AEE27" s="151"/>
      <c r="AEF27" s="151"/>
      <c r="AEG27" s="151"/>
      <c r="AEH27" s="151"/>
      <c r="AEI27" s="151"/>
      <c r="AEJ27" s="151"/>
      <c r="AEK27" s="151"/>
      <c r="AEL27" s="151"/>
      <c r="AEM27" s="151"/>
      <c r="AEN27" s="151"/>
      <c r="AEO27" s="151"/>
      <c r="AEP27" s="151"/>
      <c r="AEQ27" s="151"/>
      <c r="AER27" s="151"/>
      <c r="AES27" s="151"/>
      <c r="AET27" s="151"/>
      <c r="AEU27" s="151"/>
      <c r="AEV27" s="151"/>
      <c r="AEW27" s="151"/>
      <c r="AEX27" s="151"/>
      <c r="AEY27" s="151"/>
      <c r="AEZ27" s="151"/>
      <c r="AFA27" s="151"/>
      <c r="AFB27" s="151"/>
      <c r="AFC27" s="151"/>
      <c r="AFD27" s="151"/>
      <c r="AFE27" s="151"/>
      <c r="AFF27" s="151"/>
      <c r="AFG27" s="151"/>
      <c r="AFH27" s="151"/>
      <c r="AFI27" s="151"/>
      <c r="AFJ27" s="151"/>
      <c r="AFK27" s="151"/>
      <c r="AFL27" s="151"/>
      <c r="AFM27" s="151"/>
      <c r="AFN27" s="151"/>
      <c r="AFO27" s="151"/>
      <c r="AFP27" s="151"/>
      <c r="AFQ27" s="151"/>
      <c r="AFR27" s="151"/>
      <c r="AFS27" s="151"/>
      <c r="AFT27" s="151"/>
      <c r="AFU27" s="151"/>
      <c r="AFV27" s="151"/>
      <c r="AFW27" s="151"/>
      <c r="AFX27" s="151"/>
      <c r="AFY27" s="151"/>
      <c r="AFZ27" s="151"/>
      <c r="AGA27" s="151"/>
      <c r="AGB27" s="151"/>
      <c r="AGC27" s="151"/>
      <c r="AGD27" s="151"/>
      <c r="AGE27" s="151"/>
      <c r="AGF27" s="151"/>
      <c r="AGG27" s="151"/>
      <c r="AGH27" s="151"/>
      <c r="AGI27" s="151"/>
      <c r="AGJ27" s="151"/>
      <c r="AGK27" s="151"/>
      <c r="AGL27" s="151"/>
      <c r="AGM27" s="151"/>
      <c r="AGN27" s="151"/>
      <c r="AGO27" s="151"/>
      <c r="AGP27" s="151"/>
      <c r="AGQ27" s="151"/>
      <c r="AGR27" s="151"/>
      <c r="AGS27" s="151"/>
      <c r="AGT27" s="151"/>
      <c r="AGU27" s="151"/>
      <c r="AGV27" s="151"/>
      <c r="AGW27" s="151"/>
      <c r="AGX27" s="151"/>
      <c r="AGY27" s="151"/>
      <c r="AGZ27" s="151"/>
      <c r="AHA27" s="151"/>
      <c r="AHB27" s="151"/>
      <c r="AHC27" s="151"/>
      <c r="AHD27" s="151"/>
      <c r="AHE27" s="151"/>
      <c r="AHF27" s="151"/>
      <c r="AHG27" s="151"/>
      <c r="AHH27" s="151"/>
      <c r="AHI27" s="151"/>
      <c r="AHJ27" s="151"/>
      <c r="AHK27" s="151"/>
      <c r="AHL27" s="151"/>
      <c r="AHM27" s="151"/>
      <c r="AHN27" s="151"/>
      <c r="AHO27" s="151"/>
      <c r="AHP27" s="151"/>
      <c r="AHQ27" s="151"/>
      <c r="AHR27" s="151"/>
      <c r="AHS27" s="151"/>
      <c r="AHT27" s="151"/>
      <c r="AHU27" s="151"/>
      <c r="AHV27" s="151"/>
      <c r="AHW27" s="151"/>
      <c r="AHX27" s="151"/>
      <c r="AHY27" s="151"/>
      <c r="AHZ27" s="151"/>
      <c r="AIA27" s="151"/>
      <c r="AIB27" s="151"/>
      <c r="AIC27" s="151"/>
      <c r="AID27" s="151"/>
      <c r="AIE27" s="151"/>
      <c r="AIF27" s="151"/>
      <c r="AIG27" s="151"/>
      <c r="AIH27" s="151"/>
      <c r="AII27" s="151"/>
      <c r="AIJ27" s="151"/>
      <c r="AIK27" s="151"/>
      <c r="AIL27" s="151"/>
      <c r="AIM27" s="151"/>
      <c r="AIN27" s="151"/>
      <c r="AIO27" s="151"/>
      <c r="AIP27" s="151"/>
      <c r="AIQ27" s="151"/>
      <c r="AIR27" s="151"/>
      <c r="AIS27" s="151"/>
      <c r="AIT27" s="151"/>
      <c r="AIU27" s="151"/>
      <c r="AIV27" s="151"/>
      <c r="AIW27" s="151"/>
      <c r="AIX27" s="151"/>
      <c r="AIY27" s="151"/>
      <c r="AIZ27" s="151"/>
      <c r="AJA27" s="151"/>
      <c r="AJB27" s="151"/>
      <c r="AJC27" s="151"/>
      <c r="AJD27" s="151"/>
      <c r="AJE27" s="151"/>
      <c r="AJF27" s="151"/>
      <c r="AJG27" s="151"/>
      <c r="AJH27" s="151"/>
      <c r="AJI27" s="151"/>
      <c r="AJJ27" s="151"/>
      <c r="AJK27" s="151"/>
      <c r="AJL27" s="151"/>
      <c r="AJM27" s="151"/>
      <c r="AJN27" s="151"/>
      <c r="AJO27" s="151"/>
      <c r="AJP27" s="151"/>
      <c r="AJQ27" s="151"/>
      <c r="AJR27" s="151"/>
      <c r="AJS27" s="151"/>
      <c r="AJT27" s="151"/>
      <c r="AJU27" s="151"/>
      <c r="AJV27" s="151"/>
      <c r="AJW27" s="151"/>
      <c r="AJX27" s="151"/>
      <c r="AJY27" s="151"/>
      <c r="AJZ27" s="151"/>
      <c r="AKA27" s="151"/>
      <c r="AKB27" s="151"/>
      <c r="AKC27" s="151"/>
      <c r="AKD27" s="151"/>
      <c r="AKE27" s="151"/>
      <c r="AKF27" s="151"/>
      <c r="AKG27" s="151"/>
      <c r="AKH27" s="151"/>
      <c r="AKI27" s="151"/>
      <c r="AKJ27" s="151"/>
      <c r="AKK27" s="151"/>
      <c r="AKL27" s="151"/>
      <c r="AKM27" s="151"/>
      <c r="AKN27" s="151"/>
      <c r="AKO27" s="151"/>
      <c r="AKP27" s="151"/>
      <c r="AKQ27" s="151"/>
      <c r="AKR27" s="151"/>
      <c r="AKS27" s="151"/>
      <c r="AKT27" s="151"/>
      <c r="AKU27" s="151"/>
      <c r="AKV27" s="151"/>
      <c r="AKW27" s="151"/>
      <c r="AKX27" s="151"/>
      <c r="AKY27" s="151"/>
      <c r="AKZ27" s="151"/>
      <c r="ALA27" s="151"/>
      <c r="ALB27" s="151"/>
      <c r="ALC27" s="151"/>
      <c r="ALD27" s="151"/>
      <c r="ALE27" s="151"/>
      <c r="ALF27" s="151"/>
      <c r="ALG27" s="151"/>
      <c r="ALH27" s="151"/>
      <c r="ALI27" s="151"/>
      <c r="ALJ27" s="151"/>
      <c r="ALK27" s="151"/>
      <c r="ALL27" s="151"/>
      <c r="ALM27" s="151"/>
      <c r="ALN27" s="151"/>
      <c r="ALO27" s="151"/>
      <c r="ALP27" s="151"/>
      <c r="ALQ27" s="151"/>
      <c r="ALR27" s="151"/>
      <c r="ALS27" s="151"/>
      <c r="ALT27" s="151"/>
      <c r="ALU27" s="151"/>
      <c r="ALV27" s="151"/>
      <c r="ALW27" s="151"/>
      <c r="ALX27" s="151"/>
      <c r="ALY27" s="151"/>
      <c r="ALZ27" s="151"/>
      <c r="AMA27" s="151"/>
      <c r="AMB27" s="151"/>
      <c r="AMC27" s="151"/>
      <c r="AMD27" s="151"/>
      <c r="AME27" s="151"/>
      <c r="AMF27" s="151"/>
      <c r="AMG27" s="151"/>
      <c r="AMH27" s="151"/>
      <c r="AMI27" s="151"/>
      <c r="AMJ27" s="151"/>
      <c r="AMK27" s="151"/>
      <c r="AML27" s="151"/>
      <c r="AMM27" s="151"/>
      <c r="AMN27" s="151"/>
      <c r="AMO27" s="151"/>
      <c r="AMP27" s="151"/>
      <c r="AMQ27" s="151"/>
      <c r="AMR27" s="151"/>
      <c r="AMS27" s="151"/>
      <c r="AMT27" s="151"/>
      <c r="AMU27" s="151"/>
      <c r="AMV27" s="151"/>
      <c r="AMW27" s="151"/>
      <c r="AMX27" s="151"/>
      <c r="AMY27" s="151"/>
      <c r="AMZ27" s="151"/>
      <c r="ANA27" s="151"/>
      <c r="ANB27" s="151"/>
      <c r="ANC27" s="151"/>
      <c r="AND27" s="151"/>
      <c r="ANE27" s="151"/>
      <c r="ANF27" s="151"/>
      <c r="ANG27" s="151"/>
      <c r="ANH27" s="151"/>
      <c r="ANI27" s="151"/>
      <c r="ANJ27" s="151"/>
      <c r="ANK27" s="151"/>
      <c r="ANL27" s="151"/>
      <c r="ANM27" s="151"/>
      <c r="ANN27" s="151"/>
      <c r="ANO27" s="151"/>
      <c r="ANP27" s="151"/>
      <c r="ANQ27" s="151"/>
      <c r="ANR27" s="151"/>
      <c r="ANS27" s="151"/>
      <c r="ANT27" s="151"/>
      <c r="ANU27" s="151"/>
      <c r="ANV27" s="151"/>
      <c r="ANW27" s="151"/>
      <c r="ANX27" s="151"/>
      <c r="ANY27" s="151"/>
      <c r="ANZ27" s="151"/>
      <c r="AOA27" s="151"/>
      <c r="AOB27" s="151"/>
      <c r="AOC27" s="151"/>
      <c r="AOD27" s="151"/>
      <c r="AOE27" s="151"/>
      <c r="AOF27" s="151"/>
      <c r="AOG27" s="151"/>
      <c r="AOH27" s="151"/>
      <c r="AOI27" s="151"/>
      <c r="AOJ27" s="151"/>
      <c r="AOK27" s="151"/>
      <c r="AOL27" s="151"/>
      <c r="AOM27" s="151"/>
      <c r="AON27" s="151"/>
      <c r="AOO27" s="151"/>
      <c r="AOP27" s="151"/>
      <c r="AOQ27" s="151"/>
      <c r="AOR27" s="151"/>
      <c r="AOS27" s="151"/>
      <c r="AOT27" s="151"/>
      <c r="AOU27" s="151"/>
      <c r="AOV27" s="151"/>
      <c r="AOW27" s="151"/>
      <c r="AOX27" s="151"/>
      <c r="AOY27" s="151"/>
      <c r="AOZ27" s="151"/>
      <c r="APA27" s="151"/>
      <c r="APB27" s="151"/>
      <c r="APC27" s="151"/>
      <c r="APD27" s="151"/>
      <c r="APE27" s="151"/>
      <c r="APF27" s="151"/>
      <c r="APG27" s="151"/>
      <c r="APH27" s="151"/>
      <c r="API27" s="151"/>
      <c r="APJ27" s="151"/>
      <c r="APK27" s="151"/>
      <c r="APL27" s="151"/>
      <c r="APM27" s="151"/>
      <c r="APN27" s="151"/>
      <c r="APO27" s="151"/>
      <c r="APP27" s="151"/>
      <c r="APQ27" s="151"/>
      <c r="APR27" s="151"/>
      <c r="APS27" s="151"/>
      <c r="APT27" s="151"/>
      <c r="APU27" s="151"/>
      <c r="APV27" s="151"/>
      <c r="APW27" s="151"/>
      <c r="APX27" s="151"/>
      <c r="APY27" s="151"/>
      <c r="APZ27" s="151"/>
      <c r="AQA27" s="151"/>
      <c r="AQB27" s="151"/>
      <c r="AQC27" s="151"/>
      <c r="AQD27" s="151"/>
      <c r="AQE27" s="151"/>
      <c r="AQF27" s="151"/>
      <c r="AQG27" s="151"/>
      <c r="AQH27" s="151"/>
      <c r="AQI27" s="151"/>
      <c r="AQJ27" s="151"/>
      <c r="AQK27" s="151"/>
      <c r="AQL27" s="151"/>
      <c r="AQM27" s="151"/>
      <c r="AQN27" s="151"/>
      <c r="AQO27" s="151"/>
      <c r="AQP27" s="151"/>
      <c r="AQQ27" s="151"/>
      <c r="AQR27" s="151"/>
      <c r="AQS27" s="151"/>
      <c r="AQT27" s="151"/>
      <c r="AQU27" s="151"/>
      <c r="AQV27" s="151"/>
      <c r="AQW27" s="151"/>
      <c r="AQX27" s="151"/>
      <c r="AQY27" s="151"/>
      <c r="AQZ27" s="151"/>
      <c r="ARA27" s="151"/>
      <c r="ARB27" s="151"/>
      <c r="ARC27" s="151"/>
      <c r="ARD27" s="151"/>
      <c r="ARE27" s="151"/>
      <c r="ARF27" s="151"/>
      <c r="ARG27" s="151"/>
      <c r="ARH27" s="151"/>
      <c r="ARI27" s="151"/>
      <c r="ARJ27" s="151"/>
      <c r="ARK27" s="151"/>
      <c r="ARL27" s="151"/>
      <c r="ARM27" s="151"/>
      <c r="ARN27" s="151"/>
      <c r="ARO27" s="151"/>
      <c r="ARP27" s="151"/>
      <c r="ARQ27" s="151"/>
      <c r="ARR27" s="151"/>
      <c r="ARS27" s="151"/>
      <c r="ART27" s="151"/>
      <c r="ARU27" s="151"/>
      <c r="ARV27" s="151"/>
      <c r="ARW27" s="151"/>
      <c r="ARX27" s="151"/>
      <c r="ARY27" s="151"/>
      <c r="ARZ27" s="151"/>
      <c r="ASA27" s="151"/>
      <c r="ASB27" s="151"/>
      <c r="ASC27" s="151"/>
      <c r="ASD27" s="151"/>
      <c r="ASE27" s="151"/>
      <c r="ASF27" s="151"/>
      <c r="ASG27" s="151"/>
      <c r="ASH27" s="151"/>
      <c r="ASI27" s="151"/>
      <c r="ASJ27" s="151"/>
      <c r="ASK27" s="151"/>
      <c r="ASL27" s="151"/>
      <c r="ASM27" s="151"/>
      <c r="ASN27" s="151"/>
      <c r="ASO27" s="151"/>
      <c r="ASP27" s="151"/>
      <c r="ASQ27" s="151"/>
      <c r="ASR27" s="151"/>
      <c r="ASS27" s="151"/>
      <c r="AST27" s="151"/>
      <c r="ASU27" s="151"/>
      <c r="ASV27" s="151"/>
      <c r="ASW27" s="151"/>
      <c r="ASX27" s="151"/>
      <c r="ASY27" s="151"/>
      <c r="ASZ27" s="151"/>
      <c r="ATA27" s="151"/>
      <c r="ATB27" s="151"/>
      <c r="ATC27" s="151"/>
      <c r="ATD27" s="151"/>
      <c r="ATE27" s="151"/>
      <c r="ATF27" s="151"/>
      <c r="ATG27" s="151"/>
      <c r="ATH27" s="151"/>
      <c r="ATI27" s="151"/>
      <c r="ATJ27" s="151"/>
      <c r="ATK27" s="151"/>
      <c r="ATL27" s="151"/>
      <c r="ATM27" s="151"/>
      <c r="ATN27" s="151"/>
      <c r="ATO27" s="151"/>
      <c r="ATP27" s="151"/>
      <c r="ATQ27" s="151"/>
      <c r="ATR27" s="151"/>
      <c r="ATS27" s="151"/>
      <c r="ATT27" s="151"/>
      <c r="ATU27" s="151"/>
      <c r="ATV27" s="151"/>
      <c r="ATW27" s="151"/>
      <c r="ATX27" s="151"/>
      <c r="ATY27" s="151"/>
      <c r="ATZ27" s="151"/>
      <c r="AUA27" s="151"/>
      <c r="AUB27" s="151"/>
      <c r="AUC27" s="151"/>
      <c r="AUD27" s="151"/>
      <c r="AUE27" s="151"/>
      <c r="AUF27" s="151"/>
      <c r="AUG27" s="151"/>
      <c r="AUH27" s="151"/>
      <c r="AUI27" s="151"/>
      <c r="AUJ27" s="151"/>
      <c r="AUK27" s="151"/>
      <c r="AUL27" s="151"/>
      <c r="AUM27" s="151"/>
      <c r="AUN27" s="151"/>
      <c r="AUO27" s="151"/>
      <c r="AUP27" s="151"/>
      <c r="AUQ27" s="151"/>
      <c r="AUR27" s="151"/>
      <c r="AUS27" s="151"/>
      <c r="AUT27" s="151"/>
      <c r="AUU27" s="151"/>
      <c r="AUV27" s="151"/>
      <c r="AUW27" s="151"/>
      <c r="AUX27" s="151"/>
      <c r="AUY27" s="151"/>
      <c r="AUZ27" s="151"/>
      <c r="AVA27" s="151"/>
      <c r="AVB27" s="151"/>
      <c r="AVC27" s="151"/>
      <c r="AVD27" s="151"/>
      <c r="AVE27" s="151"/>
      <c r="AVF27" s="151"/>
      <c r="AVG27" s="151"/>
      <c r="AVH27" s="151"/>
      <c r="AVI27" s="151"/>
      <c r="AVJ27" s="151"/>
      <c r="AVK27" s="151"/>
      <c r="AVL27" s="151"/>
      <c r="AVM27" s="151"/>
      <c r="AVN27" s="151"/>
      <c r="AVO27" s="151"/>
      <c r="AVP27" s="151"/>
      <c r="AVQ27" s="151"/>
      <c r="AVR27" s="151"/>
      <c r="AVS27" s="151"/>
      <c r="AVT27" s="151"/>
      <c r="AVU27" s="151"/>
      <c r="AVV27" s="151"/>
      <c r="AVW27" s="151"/>
      <c r="AVX27" s="151"/>
      <c r="AVY27" s="151"/>
      <c r="AVZ27" s="151"/>
      <c r="AWA27" s="151"/>
      <c r="AWB27" s="151"/>
      <c r="AWC27" s="151"/>
      <c r="AWD27" s="151"/>
      <c r="AWE27" s="151"/>
      <c r="AWF27" s="151"/>
      <c r="AWG27" s="151"/>
      <c r="AWH27" s="151"/>
      <c r="AWI27" s="151"/>
      <c r="AWJ27" s="151"/>
      <c r="AWK27" s="151"/>
      <c r="AWL27" s="151"/>
      <c r="AWM27" s="151"/>
      <c r="AWN27" s="151"/>
      <c r="AWO27" s="151"/>
      <c r="AWP27" s="151"/>
      <c r="AWQ27" s="151"/>
      <c r="AWR27" s="151"/>
      <c r="AWS27" s="151"/>
      <c r="AWT27" s="151"/>
      <c r="AWU27" s="151"/>
      <c r="AWV27" s="151"/>
      <c r="AWW27" s="151"/>
      <c r="AWX27" s="151"/>
      <c r="AWY27" s="151"/>
      <c r="AWZ27" s="151"/>
      <c r="AXA27" s="151"/>
      <c r="AXB27" s="151"/>
      <c r="AXC27" s="151"/>
      <c r="AXD27" s="151"/>
      <c r="AXE27" s="151"/>
      <c r="AXF27" s="151"/>
      <c r="AXG27" s="151"/>
      <c r="AXH27" s="151"/>
      <c r="AXI27" s="151"/>
      <c r="AXJ27" s="151"/>
      <c r="AXK27" s="151"/>
      <c r="AXL27" s="151"/>
      <c r="AXM27" s="151"/>
      <c r="AXN27" s="151"/>
      <c r="AXO27" s="151"/>
      <c r="AXP27" s="151"/>
      <c r="AXQ27" s="151"/>
      <c r="AXR27" s="151"/>
      <c r="AXS27" s="151"/>
      <c r="AXT27" s="151"/>
      <c r="AXU27" s="151"/>
      <c r="AXV27" s="151"/>
      <c r="AXW27" s="151"/>
      <c r="AXX27" s="151"/>
      <c r="AXY27" s="151"/>
      <c r="AXZ27" s="151"/>
      <c r="AYA27" s="151"/>
      <c r="AYB27" s="151"/>
      <c r="AYC27" s="151"/>
      <c r="AYD27" s="151"/>
      <c r="AYE27" s="151"/>
      <c r="AYF27" s="151"/>
      <c r="AYG27" s="151"/>
      <c r="AYH27" s="151"/>
      <c r="AYI27" s="151"/>
      <c r="AYJ27" s="151"/>
      <c r="AYK27" s="151"/>
      <c r="AYL27" s="151"/>
      <c r="AYM27" s="151"/>
      <c r="AYN27" s="151"/>
      <c r="AYO27" s="151"/>
      <c r="AYP27" s="151"/>
      <c r="AYQ27" s="151"/>
      <c r="AYR27" s="151"/>
      <c r="AYS27" s="151"/>
      <c r="AYT27" s="151"/>
      <c r="AYU27" s="151"/>
      <c r="AYV27" s="151"/>
      <c r="AYW27" s="151"/>
      <c r="AYX27" s="151"/>
      <c r="AYY27" s="151"/>
      <c r="AYZ27" s="151"/>
      <c r="AZA27" s="151"/>
      <c r="AZB27" s="151"/>
      <c r="AZC27" s="151"/>
      <c r="AZD27" s="151"/>
      <c r="AZE27" s="151"/>
      <c r="AZF27" s="151"/>
      <c r="AZG27" s="151"/>
      <c r="AZH27" s="151"/>
      <c r="AZI27" s="151"/>
      <c r="AZJ27" s="151"/>
      <c r="AZK27" s="151"/>
      <c r="AZL27" s="151"/>
      <c r="AZM27" s="151"/>
      <c r="AZN27" s="151"/>
      <c r="AZO27" s="151"/>
      <c r="AZP27" s="151"/>
      <c r="AZQ27" s="151"/>
      <c r="AZR27" s="151"/>
      <c r="AZS27" s="151"/>
      <c r="AZT27" s="151"/>
      <c r="AZU27" s="151"/>
      <c r="AZV27" s="151"/>
      <c r="AZW27" s="151"/>
      <c r="AZX27" s="151"/>
      <c r="AZY27" s="151"/>
      <c r="AZZ27" s="151"/>
      <c r="BAA27" s="151"/>
      <c r="BAB27" s="151"/>
      <c r="BAC27" s="151"/>
      <c r="BAD27" s="151"/>
      <c r="BAE27" s="151"/>
      <c r="BAF27" s="151"/>
      <c r="BAG27" s="151"/>
      <c r="BAH27" s="151"/>
      <c r="BAI27" s="151"/>
      <c r="BAJ27" s="151"/>
      <c r="BAK27" s="151"/>
      <c r="BAL27" s="151"/>
      <c r="BAM27" s="151"/>
      <c r="BAN27" s="151"/>
      <c r="BAO27" s="151"/>
      <c r="BAP27" s="151"/>
      <c r="BAQ27" s="151"/>
      <c r="BAR27" s="151"/>
      <c r="BAS27" s="151"/>
      <c r="BAT27" s="151"/>
      <c r="BAU27" s="151"/>
      <c r="BAV27" s="151"/>
      <c r="BAW27" s="151"/>
      <c r="BAX27" s="151"/>
      <c r="BAY27" s="151"/>
      <c r="BAZ27" s="151"/>
      <c r="BBA27" s="151"/>
      <c r="BBB27" s="151"/>
      <c r="BBC27" s="151"/>
      <c r="BBD27" s="151"/>
      <c r="BBE27" s="151"/>
      <c r="BBF27" s="151"/>
      <c r="BBG27" s="151"/>
      <c r="BBH27" s="151"/>
      <c r="BBI27" s="151"/>
      <c r="BBJ27" s="151"/>
      <c r="BBK27" s="151"/>
      <c r="BBL27" s="151"/>
      <c r="BBM27" s="151"/>
      <c r="BBN27" s="151"/>
      <c r="BBO27" s="151"/>
      <c r="BBP27" s="151"/>
      <c r="BBQ27" s="151"/>
      <c r="BBR27" s="151"/>
      <c r="BBS27" s="151"/>
      <c r="BBT27" s="151"/>
      <c r="BBU27" s="151"/>
      <c r="BBV27" s="151"/>
      <c r="BBW27" s="151"/>
      <c r="BBX27" s="151"/>
      <c r="BBY27" s="151"/>
      <c r="BBZ27" s="151"/>
      <c r="BCA27" s="151"/>
      <c r="BCB27" s="151"/>
      <c r="BCC27" s="151"/>
      <c r="BCD27" s="151"/>
      <c r="BCE27" s="151"/>
      <c r="BCF27" s="151"/>
      <c r="BCG27" s="151"/>
      <c r="BCH27" s="151"/>
      <c r="BCI27" s="151"/>
      <c r="BCJ27" s="151"/>
      <c r="BCK27" s="151"/>
      <c r="BCL27" s="151"/>
      <c r="BCM27" s="151"/>
      <c r="BCN27" s="151"/>
      <c r="BCO27" s="151"/>
      <c r="BCP27" s="151"/>
      <c r="BCQ27" s="151"/>
      <c r="BCR27" s="151"/>
      <c r="BCS27" s="151"/>
      <c r="BCT27" s="151"/>
      <c r="BCU27" s="151"/>
      <c r="BCV27" s="151"/>
      <c r="BCW27" s="151"/>
      <c r="BCX27" s="151"/>
      <c r="BCY27" s="151"/>
      <c r="BCZ27" s="151"/>
      <c r="BDA27" s="151"/>
      <c r="BDB27" s="151"/>
      <c r="BDC27" s="151"/>
      <c r="BDD27" s="151"/>
      <c r="BDE27" s="151"/>
      <c r="BDF27" s="151"/>
      <c r="BDG27" s="151"/>
      <c r="BDH27" s="151"/>
      <c r="BDI27" s="151"/>
      <c r="BDJ27" s="151"/>
      <c r="BDK27" s="151"/>
      <c r="BDL27" s="151"/>
      <c r="BDM27" s="151"/>
      <c r="BDN27" s="151"/>
      <c r="BDO27" s="151"/>
      <c r="BDP27" s="151"/>
      <c r="BDQ27" s="151"/>
      <c r="BDR27" s="151"/>
      <c r="BDS27" s="151"/>
      <c r="BDT27" s="151"/>
      <c r="BDU27" s="151"/>
      <c r="BDV27" s="151"/>
      <c r="BDW27" s="151"/>
      <c r="BDX27" s="151"/>
      <c r="BDY27" s="151"/>
      <c r="BDZ27" s="151"/>
      <c r="BEA27" s="151"/>
      <c r="BEB27" s="151"/>
      <c r="BEC27" s="151"/>
      <c r="BED27" s="151"/>
      <c r="BEE27" s="151"/>
      <c r="BEF27" s="151"/>
      <c r="BEG27" s="151"/>
      <c r="BEH27" s="151"/>
      <c r="BEI27" s="151"/>
      <c r="BEJ27" s="151"/>
      <c r="BEK27" s="151"/>
      <c r="BEL27" s="151"/>
      <c r="BEM27" s="151"/>
      <c r="BEN27" s="151"/>
      <c r="BEO27" s="151"/>
      <c r="BEP27" s="151"/>
      <c r="BEQ27" s="151"/>
      <c r="BER27" s="151"/>
      <c r="BES27" s="151"/>
      <c r="BET27" s="151"/>
      <c r="BEU27" s="151"/>
      <c r="BEV27" s="151"/>
      <c r="BEW27" s="151"/>
      <c r="BEX27" s="151"/>
      <c r="BEY27" s="151"/>
      <c r="BEZ27" s="151"/>
      <c r="BFA27" s="151"/>
      <c r="BFB27" s="151"/>
      <c r="BFC27" s="151"/>
      <c r="BFD27" s="151"/>
      <c r="BFE27" s="151"/>
      <c r="BFF27" s="151"/>
      <c r="BFG27" s="151"/>
      <c r="BFH27" s="151"/>
      <c r="BFI27" s="151"/>
      <c r="BFJ27" s="151"/>
      <c r="BFK27" s="151"/>
      <c r="BFL27" s="151"/>
      <c r="BFM27" s="151"/>
      <c r="BFN27" s="151"/>
      <c r="BFO27" s="151"/>
      <c r="BFP27" s="151"/>
      <c r="BFQ27" s="151"/>
      <c r="BFR27" s="151"/>
      <c r="BFS27" s="151"/>
      <c r="BFT27" s="151"/>
      <c r="BFU27" s="151"/>
      <c r="BFV27" s="151"/>
      <c r="BFW27" s="151"/>
      <c r="BFX27" s="151"/>
      <c r="BFY27" s="151"/>
      <c r="BFZ27" s="151"/>
      <c r="BGA27" s="151"/>
      <c r="BGB27" s="151"/>
      <c r="BGC27" s="151"/>
      <c r="BGD27" s="151"/>
      <c r="BGE27" s="151"/>
      <c r="BGF27" s="151"/>
      <c r="BGG27" s="151"/>
      <c r="BGH27" s="151"/>
      <c r="BGI27" s="151"/>
      <c r="BGJ27" s="151"/>
      <c r="BGK27" s="151"/>
      <c r="BGL27" s="151"/>
      <c r="BGM27" s="151"/>
      <c r="BGN27" s="151"/>
      <c r="BGO27" s="151"/>
      <c r="BGP27" s="151"/>
      <c r="BGQ27" s="151"/>
      <c r="BGR27" s="151"/>
      <c r="BGS27" s="151"/>
      <c r="BGT27" s="151"/>
      <c r="BGU27" s="151"/>
      <c r="BGV27" s="151"/>
      <c r="BGW27" s="151"/>
      <c r="BGX27" s="151"/>
      <c r="BGY27" s="151"/>
      <c r="BGZ27" s="151"/>
      <c r="BHA27" s="151"/>
      <c r="BHB27" s="151"/>
      <c r="BHC27" s="151"/>
      <c r="BHD27" s="151"/>
      <c r="BHE27" s="151"/>
      <c r="BHF27" s="151"/>
      <c r="BHG27" s="151"/>
      <c r="BHH27" s="151"/>
      <c r="BHI27" s="151"/>
      <c r="BHJ27" s="151"/>
      <c r="BHK27" s="151"/>
      <c r="BHL27" s="151"/>
      <c r="BHM27" s="151"/>
      <c r="BHN27" s="151"/>
      <c r="BHO27" s="151"/>
      <c r="BHP27" s="151"/>
      <c r="BHQ27" s="151"/>
      <c r="BHR27" s="151"/>
      <c r="BHS27" s="151"/>
      <c r="BHT27" s="151"/>
      <c r="BHU27" s="151"/>
      <c r="BHV27" s="151"/>
      <c r="BHW27" s="151"/>
      <c r="BHX27" s="151"/>
      <c r="BHY27" s="151"/>
      <c r="BHZ27" s="151"/>
      <c r="BIA27" s="151"/>
      <c r="BIB27" s="151"/>
      <c r="BIC27" s="151"/>
      <c r="BID27" s="151"/>
      <c r="BIE27" s="151"/>
      <c r="BIF27" s="151"/>
      <c r="BIG27" s="151"/>
      <c r="BIH27" s="151"/>
      <c r="BII27" s="151"/>
      <c r="BIJ27" s="151"/>
      <c r="BIK27" s="151"/>
      <c r="BIL27" s="151"/>
      <c r="BIM27" s="151"/>
      <c r="BIN27" s="151"/>
      <c r="BIO27" s="151"/>
      <c r="BIP27" s="151"/>
      <c r="BIQ27" s="151"/>
      <c r="BIR27" s="151"/>
      <c r="BIS27" s="151"/>
      <c r="BIT27" s="151"/>
      <c r="BIU27" s="151"/>
      <c r="BIV27" s="151"/>
      <c r="BIW27" s="151"/>
      <c r="BIX27" s="151"/>
      <c r="BIY27" s="151"/>
      <c r="BIZ27" s="151"/>
      <c r="BJA27" s="151"/>
      <c r="BJB27" s="151"/>
      <c r="BJC27" s="151"/>
      <c r="BJD27" s="151"/>
      <c r="BJE27" s="151"/>
      <c r="BJF27" s="151"/>
      <c r="BJG27" s="151"/>
      <c r="BJH27" s="151"/>
      <c r="BJI27" s="151"/>
      <c r="BJJ27" s="151"/>
      <c r="BJK27" s="151"/>
      <c r="BJL27" s="151"/>
      <c r="BJM27" s="151"/>
      <c r="BJN27" s="151"/>
      <c r="BJO27" s="151"/>
      <c r="BJP27" s="151"/>
      <c r="BJQ27" s="151"/>
      <c r="BJR27" s="151"/>
      <c r="BJS27" s="151"/>
      <c r="BJT27" s="151"/>
      <c r="BJU27" s="151"/>
      <c r="BJV27" s="151"/>
      <c r="BJW27" s="151"/>
      <c r="BJX27" s="151"/>
      <c r="BJY27" s="151"/>
      <c r="BJZ27" s="151"/>
      <c r="BKA27" s="151"/>
      <c r="BKB27" s="151"/>
      <c r="BKC27" s="151"/>
      <c r="BKD27" s="151"/>
      <c r="BKE27" s="151"/>
      <c r="BKF27" s="151"/>
      <c r="BKG27" s="151"/>
      <c r="BKH27" s="151"/>
      <c r="BKI27" s="151"/>
      <c r="BKJ27" s="151"/>
      <c r="BKK27" s="151"/>
      <c r="BKL27" s="151"/>
      <c r="BKM27" s="151"/>
      <c r="BKN27" s="151"/>
      <c r="BKO27" s="151"/>
      <c r="BKP27" s="151"/>
      <c r="BKQ27" s="151"/>
      <c r="BKR27" s="151"/>
      <c r="BKS27" s="151"/>
      <c r="BKT27" s="151"/>
      <c r="BKU27" s="151"/>
      <c r="BKV27" s="151"/>
      <c r="BKW27" s="151"/>
      <c r="BKX27" s="151"/>
      <c r="BKY27" s="151"/>
      <c r="BKZ27" s="151"/>
      <c r="BLA27" s="151"/>
      <c r="BLB27" s="151"/>
      <c r="BLC27" s="151"/>
      <c r="BLD27" s="151"/>
      <c r="BLE27" s="151"/>
      <c r="BLF27" s="151"/>
      <c r="BLG27" s="151"/>
      <c r="BLH27" s="151"/>
      <c r="BLI27" s="151"/>
      <c r="BLJ27" s="151"/>
      <c r="BLK27" s="151"/>
      <c r="BLL27" s="151"/>
      <c r="BLM27" s="151"/>
      <c r="BLN27" s="151"/>
      <c r="BLO27" s="151"/>
      <c r="BLP27" s="151"/>
      <c r="BLQ27" s="151"/>
      <c r="BLR27" s="151"/>
      <c r="BLS27" s="151"/>
      <c r="BLT27" s="151"/>
      <c r="BLU27" s="151"/>
      <c r="BLV27" s="151"/>
      <c r="BLW27" s="151"/>
      <c r="BLX27" s="151"/>
      <c r="BLY27" s="151"/>
      <c r="BLZ27" s="151"/>
      <c r="BMA27" s="151"/>
      <c r="BMB27" s="151"/>
      <c r="BMC27" s="151"/>
      <c r="BMD27" s="151"/>
      <c r="BME27" s="151"/>
      <c r="BMF27" s="151"/>
      <c r="BMG27" s="151"/>
      <c r="BMH27" s="151"/>
      <c r="BMI27" s="151"/>
      <c r="BMJ27" s="151"/>
      <c r="BMK27" s="151"/>
      <c r="BML27" s="151"/>
      <c r="BMM27" s="151"/>
      <c r="BMN27" s="151"/>
      <c r="BMO27" s="151"/>
      <c r="BMP27" s="151"/>
      <c r="BMQ27" s="151"/>
      <c r="BMR27" s="151"/>
      <c r="BMS27" s="151"/>
      <c r="BMT27" s="151"/>
      <c r="BMU27" s="151"/>
      <c r="BMV27" s="151"/>
      <c r="BMW27" s="151"/>
      <c r="BMX27" s="151"/>
      <c r="BMY27" s="151"/>
      <c r="BMZ27" s="151"/>
      <c r="BNA27" s="151"/>
      <c r="BNB27" s="151"/>
      <c r="BNC27" s="151"/>
      <c r="BND27" s="151"/>
      <c r="BNE27" s="151"/>
      <c r="BNF27" s="151"/>
      <c r="BNG27" s="151"/>
      <c r="BNH27" s="151"/>
      <c r="BNI27" s="151"/>
      <c r="BNJ27" s="151"/>
      <c r="BNK27" s="151"/>
      <c r="BNL27" s="151"/>
      <c r="BNM27" s="151"/>
      <c r="BNN27" s="151"/>
      <c r="BNO27" s="151"/>
      <c r="BNP27" s="151"/>
      <c r="BNQ27" s="151"/>
      <c r="BNR27" s="151"/>
      <c r="BNS27" s="151"/>
      <c r="BNT27" s="151"/>
      <c r="BNU27" s="151"/>
      <c r="BNV27" s="151"/>
      <c r="BNW27" s="151"/>
      <c r="BNX27" s="151"/>
      <c r="BNY27" s="151"/>
      <c r="BNZ27" s="151"/>
      <c r="BOA27" s="151"/>
      <c r="BOB27" s="151"/>
      <c r="BOC27" s="151"/>
      <c r="BOD27" s="151"/>
      <c r="BOE27" s="151"/>
      <c r="BOF27" s="151"/>
      <c r="BOG27" s="151"/>
      <c r="BOH27" s="151"/>
      <c r="BOI27" s="151"/>
      <c r="BOJ27" s="151"/>
      <c r="BOK27" s="151"/>
      <c r="BOL27" s="151"/>
      <c r="BOM27" s="151"/>
      <c r="BON27" s="151"/>
      <c r="BOO27" s="151"/>
      <c r="BOP27" s="151"/>
      <c r="BOQ27" s="151"/>
      <c r="BOR27" s="151"/>
      <c r="BOS27" s="151"/>
      <c r="BOT27" s="151"/>
      <c r="BOU27" s="151"/>
      <c r="BOV27" s="151"/>
      <c r="BOW27" s="151"/>
      <c r="BOX27" s="151"/>
      <c r="BOY27" s="151"/>
      <c r="BOZ27" s="151"/>
      <c r="BPA27" s="151"/>
      <c r="BPB27" s="151"/>
      <c r="BPC27" s="151"/>
      <c r="BPD27" s="151"/>
      <c r="BPE27" s="151"/>
      <c r="BPF27" s="151"/>
      <c r="BPG27" s="151"/>
      <c r="BPH27" s="151"/>
      <c r="BPI27" s="151"/>
      <c r="BPJ27" s="151"/>
      <c r="BPK27" s="151"/>
      <c r="BPL27" s="151"/>
      <c r="BPM27" s="151"/>
      <c r="BPN27" s="151"/>
      <c r="BPO27" s="151"/>
      <c r="BPP27" s="151"/>
      <c r="BPQ27" s="151"/>
      <c r="BPR27" s="151"/>
      <c r="BPS27" s="151"/>
      <c r="BPT27" s="151"/>
      <c r="BPU27" s="151"/>
      <c r="BPV27" s="151"/>
      <c r="BPW27" s="151"/>
      <c r="BPX27" s="151"/>
      <c r="BPY27" s="151"/>
      <c r="BPZ27" s="151"/>
      <c r="BQA27" s="151"/>
      <c r="BQB27" s="151"/>
      <c r="BQC27" s="151"/>
      <c r="BQD27" s="151"/>
      <c r="BQE27" s="151"/>
      <c r="BQF27" s="151"/>
      <c r="BQG27" s="151"/>
      <c r="BQH27" s="151"/>
      <c r="BQI27" s="151"/>
      <c r="BQJ27" s="151"/>
      <c r="BQK27" s="151"/>
      <c r="BQL27" s="151"/>
      <c r="BQM27" s="151"/>
      <c r="BQN27" s="151"/>
      <c r="BQO27" s="151"/>
      <c r="BQP27" s="151"/>
      <c r="BQQ27" s="151"/>
      <c r="BQR27" s="151"/>
      <c r="BQS27" s="151"/>
      <c r="BQT27" s="151"/>
      <c r="BQU27" s="151"/>
      <c r="BQV27" s="151"/>
      <c r="BQW27" s="151"/>
      <c r="BQX27" s="151"/>
      <c r="BQY27" s="151"/>
      <c r="BQZ27" s="151"/>
      <c r="BRA27" s="151"/>
      <c r="BRB27" s="151"/>
      <c r="BRC27" s="151"/>
      <c r="BRD27" s="151"/>
      <c r="BRE27" s="151"/>
      <c r="BRF27" s="151"/>
      <c r="BRG27" s="151"/>
      <c r="BRH27" s="151"/>
      <c r="BRI27" s="151"/>
      <c r="BRJ27" s="151"/>
      <c r="BRK27" s="151"/>
      <c r="BRL27" s="151"/>
      <c r="BRM27" s="151"/>
      <c r="BRN27" s="151"/>
      <c r="BRO27" s="151"/>
      <c r="BRP27" s="151"/>
      <c r="BRQ27" s="151"/>
      <c r="BRR27" s="151"/>
      <c r="BRS27" s="151"/>
      <c r="BRT27" s="151"/>
      <c r="BRU27" s="151"/>
      <c r="BRV27" s="151"/>
      <c r="BRW27" s="151"/>
      <c r="BRX27" s="151"/>
      <c r="BRY27" s="151"/>
      <c r="BRZ27" s="151"/>
      <c r="BSA27" s="151"/>
      <c r="BSB27" s="151"/>
      <c r="BSC27" s="151"/>
      <c r="BSD27" s="151"/>
      <c r="BSE27" s="151"/>
      <c r="BSF27" s="151"/>
      <c r="BSG27" s="151"/>
      <c r="BSH27" s="151"/>
      <c r="BSI27" s="151"/>
      <c r="BSJ27" s="151"/>
      <c r="BSK27" s="151"/>
      <c r="BSL27" s="151"/>
      <c r="BSM27" s="151"/>
      <c r="BSN27" s="151"/>
      <c r="BSO27" s="151"/>
      <c r="BSP27" s="151"/>
      <c r="BSQ27" s="151"/>
      <c r="BSR27" s="151"/>
      <c r="BSS27" s="151"/>
      <c r="BST27" s="151"/>
      <c r="BSU27" s="151"/>
      <c r="BSV27" s="151"/>
      <c r="BSW27" s="151"/>
      <c r="BSX27" s="151"/>
      <c r="BSY27" s="151"/>
      <c r="BSZ27" s="151"/>
      <c r="BTA27" s="151"/>
      <c r="BTB27" s="151"/>
      <c r="BTC27" s="151"/>
      <c r="BTD27" s="151"/>
      <c r="BTE27" s="151"/>
      <c r="BTF27" s="151"/>
      <c r="BTG27" s="151"/>
      <c r="BTH27" s="151"/>
      <c r="BTI27" s="151"/>
      <c r="BTJ27" s="151"/>
      <c r="BTK27" s="151"/>
      <c r="BTL27" s="151"/>
      <c r="BTM27" s="151"/>
      <c r="BTN27" s="151"/>
      <c r="BTO27" s="151"/>
      <c r="BTP27" s="151"/>
      <c r="BTQ27" s="151"/>
      <c r="BTR27" s="151"/>
      <c r="BTS27" s="151"/>
      <c r="BTT27" s="151"/>
      <c r="BTU27" s="151"/>
      <c r="BTV27" s="151"/>
      <c r="BTW27" s="151"/>
      <c r="BTX27" s="151"/>
      <c r="BTY27" s="151"/>
      <c r="BTZ27" s="151"/>
      <c r="BUA27" s="151"/>
      <c r="BUB27" s="151"/>
      <c r="BUC27" s="151"/>
      <c r="BUD27" s="151"/>
      <c r="BUE27" s="151"/>
      <c r="BUF27" s="151"/>
      <c r="BUG27" s="151"/>
      <c r="BUH27" s="151"/>
      <c r="BUI27" s="151"/>
      <c r="BUJ27" s="151"/>
      <c r="BUK27" s="151"/>
      <c r="BUL27" s="151"/>
      <c r="BUM27" s="151"/>
      <c r="BUN27" s="151"/>
      <c r="BUO27" s="151"/>
      <c r="BUP27" s="151"/>
      <c r="BUQ27" s="151"/>
      <c r="BUR27" s="151"/>
      <c r="BUS27" s="151"/>
      <c r="BUT27" s="151"/>
      <c r="BUU27" s="151"/>
      <c r="BUV27" s="151"/>
      <c r="BUW27" s="151"/>
      <c r="BUX27" s="151"/>
      <c r="BUY27" s="151"/>
      <c r="BUZ27" s="151"/>
      <c r="BVA27" s="151"/>
      <c r="BVB27" s="151"/>
      <c r="BVC27" s="151"/>
      <c r="BVD27" s="151"/>
      <c r="BVE27" s="151"/>
      <c r="BVF27" s="151"/>
      <c r="BVG27" s="151"/>
      <c r="BVH27" s="151"/>
      <c r="BVI27" s="151"/>
      <c r="BVJ27" s="151"/>
      <c r="BVK27" s="151"/>
      <c r="BVL27" s="151"/>
      <c r="BVM27" s="151"/>
      <c r="BVN27" s="151"/>
      <c r="BVO27" s="151"/>
      <c r="BVP27" s="151"/>
      <c r="BVQ27" s="151"/>
      <c r="BVR27" s="151"/>
      <c r="BVS27" s="151"/>
      <c r="BVT27" s="151"/>
      <c r="BVU27" s="151"/>
      <c r="BVV27" s="151"/>
      <c r="BVW27" s="151"/>
      <c r="BVX27" s="151"/>
      <c r="BVY27" s="151"/>
      <c r="BVZ27" s="151"/>
      <c r="BWA27" s="151"/>
      <c r="BWB27" s="151"/>
      <c r="BWC27" s="151"/>
      <c r="BWD27" s="151"/>
      <c r="BWE27" s="151"/>
      <c r="BWF27" s="151"/>
      <c r="BWG27" s="151"/>
      <c r="BWH27" s="151"/>
      <c r="BWI27" s="151"/>
      <c r="BWJ27" s="151"/>
      <c r="BWK27" s="151"/>
      <c r="BWL27" s="151"/>
      <c r="BWM27" s="151"/>
      <c r="BWN27" s="151"/>
      <c r="BWO27" s="151"/>
      <c r="BWP27" s="151"/>
      <c r="BWQ27" s="151"/>
      <c r="BWR27" s="151"/>
      <c r="BWS27" s="151"/>
      <c r="BWT27" s="151"/>
      <c r="BWU27" s="151"/>
      <c r="BWV27" s="151"/>
      <c r="BWW27" s="151"/>
      <c r="BWX27" s="151"/>
      <c r="BWY27" s="151"/>
      <c r="BWZ27" s="151"/>
      <c r="BXA27" s="151"/>
      <c r="BXB27" s="151"/>
      <c r="BXC27" s="151"/>
      <c r="BXD27" s="151"/>
      <c r="BXE27" s="151"/>
      <c r="BXF27" s="151"/>
      <c r="BXG27" s="151"/>
      <c r="BXH27" s="151"/>
      <c r="BXI27" s="151"/>
      <c r="BXJ27" s="151"/>
      <c r="BXK27" s="151"/>
      <c r="BXL27" s="151"/>
      <c r="BXM27" s="151"/>
      <c r="BXN27" s="151"/>
      <c r="BXO27" s="151"/>
      <c r="BXP27" s="151"/>
      <c r="BXQ27" s="151"/>
      <c r="BXR27" s="151"/>
      <c r="BXS27" s="151"/>
      <c r="BXT27" s="151"/>
      <c r="BXU27" s="151"/>
      <c r="BXV27" s="151"/>
      <c r="BXW27" s="151"/>
      <c r="BXX27" s="151"/>
      <c r="BXY27" s="151"/>
      <c r="BXZ27" s="151"/>
      <c r="BYA27" s="151"/>
      <c r="BYB27" s="151"/>
      <c r="BYC27" s="151"/>
      <c r="BYD27" s="151"/>
      <c r="BYE27" s="151"/>
      <c r="BYF27" s="151"/>
      <c r="BYG27" s="151"/>
      <c r="BYH27" s="151"/>
      <c r="BYI27" s="151"/>
      <c r="BYJ27" s="151"/>
      <c r="BYK27" s="151"/>
      <c r="BYL27" s="151"/>
      <c r="BYM27" s="151"/>
      <c r="BYN27" s="151"/>
      <c r="BYO27" s="151"/>
      <c r="BYP27" s="151"/>
      <c r="BYQ27" s="151"/>
      <c r="BYR27" s="151"/>
      <c r="BYS27" s="151"/>
      <c r="BYT27" s="151"/>
      <c r="BYU27" s="151"/>
      <c r="BYV27" s="151"/>
      <c r="BYW27" s="151"/>
      <c r="BYX27" s="151"/>
      <c r="BYY27" s="151"/>
      <c r="BYZ27" s="151"/>
      <c r="BZA27" s="151"/>
      <c r="BZB27" s="151"/>
      <c r="BZC27" s="151"/>
      <c r="BZD27" s="151"/>
      <c r="BZE27" s="151"/>
      <c r="BZF27" s="151"/>
      <c r="BZG27" s="151"/>
      <c r="BZH27" s="151"/>
      <c r="BZI27" s="151"/>
      <c r="BZJ27" s="151"/>
      <c r="BZK27" s="151"/>
      <c r="BZL27" s="151"/>
      <c r="BZM27" s="151"/>
      <c r="BZN27" s="151"/>
      <c r="BZO27" s="151"/>
      <c r="BZP27" s="151"/>
      <c r="BZQ27" s="151"/>
      <c r="BZR27" s="151"/>
      <c r="BZS27" s="151"/>
      <c r="BZT27" s="151"/>
      <c r="BZU27" s="151"/>
      <c r="BZV27" s="151"/>
      <c r="BZW27" s="151"/>
      <c r="BZX27" s="151"/>
      <c r="BZY27" s="151"/>
      <c r="BZZ27" s="151"/>
      <c r="CAA27" s="151"/>
      <c r="CAB27" s="151"/>
      <c r="CAC27" s="151"/>
      <c r="CAD27" s="151"/>
      <c r="CAE27" s="151"/>
      <c r="CAF27" s="151"/>
      <c r="CAG27" s="151"/>
      <c r="CAH27" s="151"/>
      <c r="CAI27" s="151"/>
      <c r="CAJ27" s="151"/>
      <c r="CAK27" s="151"/>
      <c r="CAL27" s="151"/>
      <c r="CAM27" s="151"/>
      <c r="CAN27" s="151"/>
      <c r="CAO27" s="151"/>
      <c r="CAP27" s="151"/>
      <c r="CAQ27" s="151"/>
      <c r="CAR27" s="151"/>
      <c r="CAS27" s="151"/>
      <c r="CAT27" s="151"/>
      <c r="CAU27" s="151"/>
      <c r="CAV27" s="151"/>
      <c r="CAW27" s="151"/>
      <c r="CAX27" s="151"/>
      <c r="CAY27" s="151"/>
      <c r="CAZ27" s="151"/>
      <c r="CBA27" s="151"/>
      <c r="CBB27" s="151"/>
      <c r="CBC27" s="151"/>
      <c r="CBD27" s="151"/>
      <c r="CBE27" s="151"/>
      <c r="CBF27" s="151"/>
      <c r="CBG27" s="151"/>
      <c r="CBH27" s="151"/>
      <c r="CBI27" s="151"/>
      <c r="CBJ27" s="151"/>
      <c r="CBK27" s="151"/>
      <c r="CBL27" s="151"/>
      <c r="CBM27" s="151"/>
      <c r="CBN27" s="151"/>
      <c r="CBO27" s="151"/>
      <c r="CBP27" s="151"/>
      <c r="CBQ27" s="151"/>
      <c r="CBR27" s="151"/>
      <c r="CBS27" s="151"/>
      <c r="CBT27" s="151"/>
      <c r="CBU27" s="151"/>
      <c r="CBV27" s="151"/>
      <c r="CBW27" s="151"/>
      <c r="CBX27" s="151"/>
      <c r="CBY27" s="151"/>
      <c r="CBZ27" s="151"/>
      <c r="CCA27" s="151"/>
      <c r="CCB27" s="151"/>
      <c r="CCC27" s="151"/>
      <c r="CCD27" s="151"/>
      <c r="CCE27" s="151"/>
      <c r="CCF27" s="151"/>
      <c r="CCG27" s="151"/>
      <c r="CCH27" s="151"/>
      <c r="CCI27" s="151"/>
      <c r="CCJ27" s="151"/>
      <c r="CCK27" s="151"/>
      <c r="CCL27" s="151"/>
      <c r="CCM27" s="151"/>
      <c r="CCN27" s="151"/>
      <c r="CCO27" s="151"/>
      <c r="CCP27" s="151"/>
      <c r="CCQ27" s="151"/>
      <c r="CCR27" s="151"/>
      <c r="CCS27" s="151"/>
      <c r="CCT27" s="151"/>
      <c r="CCU27" s="151"/>
      <c r="CCV27" s="151"/>
      <c r="CCW27" s="151"/>
      <c r="CCX27" s="151"/>
      <c r="CCY27" s="151"/>
      <c r="CCZ27" s="151"/>
      <c r="CDA27" s="151"/>
      <c r="CDB27" s="151"/>
      <c r="CDC27" s="151"/>
      <c r="CDD27" s="151"/>
      <c r="CDE27" s="151"/>
      <c r="CDF27" s="151"/>
      <c r="CDG27" s="151"/>
      <c r="CDH27" s="151"/>
      <c r="CDI27" s="151"/>
      <c r="CDJ27" s="151"/>
      <c r="CDK27" s="151"/>
      <c r="CDL27" s="151"/>
      <c r="CDM27" s="151"/>
      <c r="CDN27" s="151"/>
      <c r="CDO27" s="151"/>
      <c r="CDP27" s="151"/>
      <c r="CDQ27" s="151"/>
      <c r="CDR27" s="151"/>
      <c r="CDS27" s="151"/>
      <c r="CDT27" s="151"/>
      <c r="CDU27" s="151"/>
      <c r="CDV27" s="151"/>
      <c r="CDW27" s="151"/>
      <c r="CDX27" s="151"/>
      <c r="CDY27" s="151"/>
      <c r="CDZ27" s="151"/>
      <c r="CEA27" s="151"/>
      <c r="CEB27" s="151"/>
      <c r="CEC27" s="151"/>
      <c r="CED27" s="151"/>
      <c r="CEE27" s="151"/>
      <c r="CEF27" s="151"/>
      <c r="CEG27" s="151"/>
      <c r="CEH27" s="151"/>
      <c r="CEI27" s="151"/>
      <c r="CEJ27" s="151"/>
      <c r="CEK27" s="151"/>
      <c r="CEL27" s="151"/>
      <c r="CEM27" s="151"/>
      <c r="CEN27" s="151"/>
      <c r="CEO27" s="151"/>
      <c r="CEP27" s="151"/>
      <c r="CEQ27" s="151"/>
      <c r="CER27" s="151"/>
      <c r="CES27" s="151"/>
      <c r="CET27" s="151"/>
      <c r="CEU27" s="151"/>
      <c r="CEV27" s="151"/>
      <c r="CEW27" s="151"/>
      <c r="CEX27" s="151"/>
      <c r="CEY27" s="151"/>
      <c r="CEZ27" s="151"/>
      <c r="CFA27" s="151"/>
      <c r="CFB27" s="151"/>
      <c r="CFC27" s="151"/>
      <c r="CFD27" s="151"/>
      <c r="CFE27" s="151"/>
      <c r="CFF27" s="151"/>
      <c r="CFG27" s="151"/>
      <c r="CFH27" s="151"/>
      <c r="CFI27" s="151"/>
      <c r="CFJ27" s="151"/>
      <c r="CFK27" s="151"/>
      <c r="CFL27" s="151"/>
      <c r="CFM27" s="151"/>
      <c r="CFN27" s="151"/>
      <c r="CFO27" s="151"/>
      <c r="CFP27" s="151"/>
      <c r="CFQ27" s="151"/>
      <c r="CFR27" s="151"/>
      <c r="CFS27" s="151"/>
      <c r="CFT27" s="151"/>
      <c r="CFU27" s="151"/>
      <c r="CFV27" s="151"/>
      <c r="CFW27" s="151"/>
      <c r="CFX27" s="151"/>
      <c r="CFY27" s="151"/>
      <c r="CFZ27" s="151"/>
      <c r="CGA27" s="151"/>
      <c r="CGB27" s="151"/>
      <c r="CGC27" s="151"/>
      <c r="CGD27" s="151"/>
      <c r="CGE27" s="151"/>
      <c r="CGF27" s="151"/>
      <c r="CGG27" s="151"/>
      <c r="CGH27" s="151"/>
      <c r="CGI27" s="151"/>
      <c r="CGJ27" s="151"/>
      <c r="CGK27" s="151"/>
      <c r="CGL27" s="151"/>
      <c r="CGM27" s="151"/>
      <c r="CGN27" s="151"/>
      <c r="CGO27" s="151"/>
      <c r="CGP27" s="151"/>
      <c r="CGQ27" s="151"/>
      <c r="CGR27" s="151"/>
      <c r="CGS27" s="151"/>
      <c r="CGT27" s="151"/>
      <c r="CGU27" s="151"/>
      <c r="CGV27" s="151"/>
      <c r="CGW27" s="151"/>
      <c r="CGX27" s="151"/>
      <c r="CGY27" s="151"/>
      <c r="CGZ27" s="151"/>
      <c r="CHA27" s="151"/>
      <c r="CHB27" s="151"/>
      <c r="CHC27" s="151"/>
      <c r="CHD27" s="151"/>
      <c r="CHE27" s="151"/>
      <c r="CHF27" s="151"/>
      <c r="CHG27" s="151"/>
      <c r="CHH27" s="151"/>
      <c r="CHI27" s="151"/>
      <c r="CHJ27" s="151"/>
      <c r="CHK27" s="151"/>
      <c r="CHL27" s="151"/>
      <c r="CHM27" s="151"/>
      <c r="CHN27" s="151"/>
      <c r="CHO27" s="151"/>
      <c r="CHP27" s="151"/>
      <c r="CHQ27" s="151"/>
      <c r="CHR27" s="151"/>
      <c r="CHS27" s="151"/>
      <c r="CHT27" s="151"/>
      <c r="CHU27" s="151"/>
      <c r="CHV27" s="151"/>
      <c r="CHW27" s="151"/>
      <c r="CHX27" s="151"/>
      <c r="CHY27" s="151"/>
      <c r="CHZ27" s="151"/>
      <c r="CIA27" s="151"/>
      <c r="CIB27" s="151"/>
      <c r="CIC27" s="151"/>
      <c r="CID27" s="151"/>
      <c r="CIE27" s="151"/>
      <c r="CIF27" s="151"/>
      <c r="CIG27" s="151"/>
      <c r="CIH27" s="151"/>
      <c r="CII27" s="151"/>
      <c r="CIJ27" s="151"/>
      <c r="CIK27" s="151"/>
      <c r="CIL27" s="151"/>
      <c r="CIM27" s="151"/>
      <c r="CIN27" s="151"/>
      <c r="CIO27" s="151"/>
      <c r="CIP27" s="151"/>
      <c r="CIQ27" s="151"/>
      <c r="CIR27" s="151"/>
      <c r="CIS27" s="151"/>
      <c r="CIT27" s="151"/>
      <c r="CIU27" s="151"/>
      <c r="CIV27" s="151"/>
      <c r="CIW27" s="151"/>
      <c r="CIX27" s="151"/>
      <c r="CIY27" s="151"/>
      <c r="CIZ27" s="151"/>
      <c r="CJA27" s="151"/>
      <c r="CJB27" s="151"/>
      <c r="CJC27" s="151"/>
      <c r="CJD27" s="151"/>
      <c r="CJE27" s="151"/>
      <c r="CJF27" s="151"/>
      <c r="CJG27" s="151"/>
      <c r="CJH27" s="151"/>
      <c r="CJI27" s="151"/>
      <c r="CJJ27" s="151"/>
      <c r="CJK27" s="151"/>
      <c r="CJL27" s="151"/>
      <c r="CJM27" s="151"/>
      <c r="CJN27" s="151"/>
      <c r="CJO27" s="151"/>
      <c r="CJP27" s="151"/>
      <c r="CJQ27" s="151"/>
      <c r="CJR27" s="151"/>
      <c r="CJS27" s="151"/>
      <c r="CJT27" s="151"/>
      <c r="CJU27" s="151"/>
      <c r="CJV27" s="151"/>
      <c r="CJW27" s="151"/>
      <c r="CJX27" s="151"/>
      <c r="CJY27" s="151"/>
      <c r="CJZ27" s="151"/>
      <c r="CKA27" s="151"/>
      <c r="CKB27" s="151"/>
      <c r="CKC27" s="151"/>
      <c r="CKD27" s="151"/>
      <c r="CKE27" s="151"/>
      <c r="CKF27" s="151"/>
      <c r="CKG27" s="151"/>
      <c r="CKH27" s="151"/>
      <c r="CKI27" s="151"/>
      <c r="CKJ27" s="151"/>
      <c r="CKK27" s="151"/>
      <c r="CKL27" s="151"/>
      <c r="CKM27" s="151"/>
      <c r="CKN27" s="151"/>
      <c r="CKO27" s="151"/>
      <c r="CKP27" s="151"/>
      <c r="CKQ27" s="151"/>
      <c r="CKR27" s="151"/>
      <c r="CKS27" s="151"/>
      <c r="CKT27" s="151"/>
      <c r="CKU27" s="151"/>
      <c r="CKV27" s="151"/>
      <c r="CKW27" s="151"/>
      <c r="CKX27" s="151"/>
      <c r="CKY27" s="151"/>
      <c r="CKZ27" s="151"/>
      <c r="CLA27" s="151"/>
      <c r="CLB27" s="151"/>
      <c r="CLC27" s="151"/>
      <c r="CLD27" s="151"/>
      <c r="CLE27" s="151"/>
      <c r="CLF27" s="151"/>
      <c r="CLG27" s="151"/>
      <c r="CLH27" s="151"/>
      <c r="CLI27" s="151"/>
      <c r="CLJ27" s="151"/>
      <c r="CLK27" s="151"/>
      <c r="CLL27" s="151"/>
      <c r="CLM27" s="151"/>
      <c r="CLN27" s="151"/>
      <c r="CLO27" s="151"/>
      <c r="CLP27" s="151"/>
      <c r="CLQ27" s="151"/>
      <c r="CLR27" s="151"/>
      <c r="CLS27" s="151"/>
      <c r="CLT27" s="151"/>
      <c r="CLU27" s="151"/>
      <c r="CLV27" s="151"/>
      <c r="CLW27" s="151"/>
      <c r="CLX27" s="151"/>
      <c r="CLY27" s="151"/>
      <c r="CLZ27" s="151"/>
      <c r="CMA27" s="151"/>
      <c r="CMB27" s="151"/>
      <c r="CMC27" s="151"/>
      <c r="CMD27" s="151"/>
      <c r="CME27" s="151"/>
      <c r="CMF27" s="151"/>
      <c r="CMG27" s="151"/>
      <c r="CMH27" s="151"/>
      <c r="CMI27" s="151"/>
      <c r="CMJ27" s="151"/>
      <c r="CMK27" s="151"/>
      <c r="CML27" s="151"/>
      <c r="CMM27" s="151"/>
      <c r="CMN27" s="151"/>
      <c r="CMO27" s="151"/>
      <c r="CMP27" s="151"/>
      <c r="CMQ27" s="151"/>
      <c r="CMR27" s="151"/>
      <c r="CMS27" s="151"/>
      <c r="CMT27" s="151"/>
      <c r="CMU27" s="151"/>
      <c r="CMV27" s="151"/>
      <c r="CMW27" s="151"/>
      <c r="CMX27" s="151"/>
      <c r="CMY27" s="151"/>
      <c r="CMZ27" s="151"/>
      <c r="CNA27" s="151"/>
      <c r="CNB27" s="151"/>
      <c r="CNC27" s="151"/>
      <c r="CND27" s="151"/>
      <c r="CNE27" s="151"/>
      <c r="CNF27" s="151"/>
      <c r="CNG27" s="151"/>
      <c r="CNH27" s="151"/>
      <c r="CNI27" s="151"/>
      <c r="CNJ27" s="151"/>
      <c r="CNK27" s="151"/>
      <c r="CNL27" s="151"/>
      <c r="CNM27" s="151"/>
      <c r="CNN27" s="151"/>
      <c r="CNO27" s="151"/>
      <c r="CNP27" s="151"/>
      <c r="CNQ27" s="151"/>
      <c r="CNR27" s="151"/>
      <c r="CNS27" s="151"/>
      <c r="CNT27" s="151"/>
      <c r="CNU27" s="151"/>
      <c r="CNV27" s="151"/>
      <c r="CNW27" s="151"/>
      <c r="CNX27" s="151"/>
      <c r="CNY27" s="151"/>
      <c r="CNZ27" s="151"/>
      <c r="COA27" s="151"/>
      <c r="COB27" s="151"/>
      <c r="COC27" s="151"/>
      <c r="COD27" s="151"/>
      <c r="COE27" s="151"/>
      <c r="COF27" s="151"/>
      <c r="COG27" s="151"/>
      <c r="COH27" s="151"/>
      <c r="COI27" s="151"/>
      <c r="COJ27" s="151"/>
      <c r="COK27" s="151"/>
      <c r="COL27" s="151"/>
      <c r="COM27" s="151"/>
      <c r="CON27" s="151"/>
      <c r="COO27" s="151"/>
      <c r="COP27" s="151"/>
      <c r="COQ27" s="151"/>
      <c r="COR27" s="151"/>
      <c r="COS27" s="151"/>
      <c r="COT27" s="151"/>
      <c r="COU27" s="151"/>
      <c r="COV27" s="151"/>
      <c r="COW27" s="151"/>
      <c r="COX27" s="151"/>
      <c r="COY27" s="151"/>
      <c r="COZ27" s="151"/>
      <c r="CPA27" s="151"/>
      <c r="CPB27" s="151"/>
      <c r="CPC27" s="151"/>
      <c r="CPD27" s="151"/>
      <c r="CPE27" s="151"/>
      <c r="CPF27" s="151"/>
      <c r="CPG27" s="151"/>
      <c r="CPH27" s="151"/>
      <c r="CPI27" s="151"/>
      <c r="CPJ27" s="151"/>
      <c r="CPK27" s="151"/>
      <c r="CPL27" s="151"/>
      <c r="CPM27" s="151"/>
      <c r="CPN27" s="151"/>
      <c r="CPO27" s="151"/>
      <c r="CPP27" s="151"/>
      <c r="CPQ27" s="151"/>
      <c r="CPR27" s="151"/>
      <c r="CPS27" s="151"/>
      <c r="CPT27" s="151"/>
      <c r="CPU27" s="151"/>
      <c r="CPV27" s="151"/>
      <c r="CPW27" s="151"/>
      <c r="CPX27" s="151"/>
      <c r="CPY27" s="151"/>
      <c r="CPZ27" s="151"/>
      <c r="CQA27" s="151"/>
      <c r="CQB27" s="151"/>
      <c r="CQC27" s="151"/>
      <c r="CQD27" s="151"/>
      <c r="CQE27" s="151"/>
      <c r="CQF27" s="151"/>
      <c r="CQG27" s="151"/>
      <c r="CQH27" s="151"/>
      <c r="CQI27" s="151"/>
      <c r="CQJ27" s="151"/>
      <c r="CQK27" s="151"/>
      <c r="CQL27" s="151"/>
      <c r="CQM27" s="151"/>
      <c r="CQN27" s="151"/>
      <c r="CQO27" s="151"/>
      <c r="CQP27" s="151"/>
      <c r="CQQ27" s="151"/>
      <c r="CQR27" s="151"/>
      <c r="CQS27" s="151"/>
      <c r="CQT27" s="151"/>
      <c r="CQU27" s="151"/>
      <c r="CQV27" s="151"/>
      <c r="CQW27" s="151"/>
      <c r="CQX27" s="151"/>
      <c r="CQY27" s="151"/>
      <c r="CQZ27" s="151"/>
      <c r="CRA27" s="151"/>
      <c r="CRB27" s="151"/>
      <c r="CRC27" s="151"/>
      <c r="CRD27" s="151"/>
      <c r="CRE27" s="151"/>
      <c r="CRF27" s="151"/>
      <c r="CRG27" s="151"/>
      <c r="CRH27" s="151"/>
      <c r="CRI27" s="151"/>
      <c r="CRJ27" s="151"/>
      <c r="CRK27" s="151"/>
      <c r="CRL27" s="151"/>
      <c r="CRM27" s="151"/>
      <c r="CRN27" s="151"/>
      <c r="CRO27" s="151"/>
      <c r="CRP27" s="151"/>
      <c r="CRQ27" s="151"/>
      <c r="CRR27" s="151"/>
      <c r="CRS27" s="151"/>
      <c r="CRT27" s="151"/>
      <c r="CRU27" s="151"/>
      <c r="CRV27" s="151"/>
      <c r="CRW27" s="151"/>
      <c r="CRX27" s="151"/>
      <c r="CRY27" s="151"/>
      <c r="CRZ27" s="151"/>
      <c r="CSA27" s="151"/>
      <c r="CSB27" s="151"/>
      <c r="CSC27" s="151"/>
      <c r="CSD27" s="151"/>
      <c r="CSE27" s="151"/>
      <c r="CSF27" s="151"/>
      <c r="CSG27" s="151"/>
      <c r="CSH27" s="151"/>
      <c r="CSI27" s="151"/>
      <c r="CSJ27" s="151"/>
      <c r="CSK27" s="151"/>
      <c r="CSL27" s="151"/>
      <c r="CSM27" s="151"/>
      <c r="CSN27" s="151"/>
      <c r="CSO27" s="151"/>
      <c r="CSP27" s="151"/>
      <c r="CSQ27" s="151"/>
      <c r="CSR27" s="151"/>
      <c r="CSS27" s="151"/>
      <c r="CST27" s="151"/>
      <c r="CSU27" s="151"/>
      <c r="CSV27" s="151"/>
      <c r="CSW27" s="151"/>
      <c r="CSX27" s="151"/>
      <c r="CSY27" s="151"/>
      <c r="CSZ27" s="151"/>
      <c r="CTA27" s="151"/>
      <c r="CTB27" s="151"/>
      <c r="CTC27" s="151"/>
      <c r="CTD27" s="151"/>
      <c r="CTE27" s="151"/>
      <c r="CTF27" s="151"/>
      <c r="CTG27" s="151"/>
      <c r="CTH27" s="151"/>
      <c r="CTI27" s="151"/>
      <c r="CTJ27" s="151"/>
      <c r="CTK27" s="151"/>
      <c r="CTL27" s="151"/>
      <c r="CTM27" s="151"/>
      <c r="CTN27" s="151"/>
      <c r="CTO27" s="151"/>
      <c r="CTP27" s="151"/>
      <c r="CTQ27" s="151"/>
      <c r="CTR27" s="151"/>
      <c r="CTS27" s="151"/>
      <c r="CTT27" s="151"/>
      <c r="CTU27" s="151"/>
      <c r="CTV27" s="151"/>
      <c r="CTW27" s="151"/>
      <c r="CTX27" s="151"/>
      <c r="CTY27" s="151"/>
      <c r="CTZ27" s="151"/>
      <c r="CUA27" s="151"/>
      <c r="CUB27" s="151"/>
      <c r="CUC27" s="151"/>
      <c r="CUD27" s="151"/>
      <c r="CUE27" s="151"/>
      <c r="CUF27" s="151"/>
      <c r="CUG27" s="151"/>
      <c r="CUH27" s="151"/>
      <c r="CUI27" s="151"/>
      <c r="CUJ27" s="151"/>
      <c r="CUK27" s="151"/>
      <c r="CUL27" s="151"/>
      <c r="CUM27" s="151"/>
      <c r="CUN27" s="151"/>
      <c r="CUO27" s="151"/>
      <c r="CUP27" s="151"/>
      <c r="CUQ27" s="151"/>
      <c r="CUR27" s="151"/>
      <c r="CUS27" s="151"/>
      <c r="CUT27" s="151"/>
      <c r="CUU27" s="151"/>
      <c r="CUV27" s="151"/>
      <c r="CUW27" s="151"/>
      <c r="CUX27" s="151"/>
      <c r="CUY27" s="151"/>
      <c r="CUZ27" s="151"/>
      <c r="CVA27" s="151"/>
      <c r="CVB27" s="151"/>
      <c r="CVC27" s="151"/>
      <c r="CVD27" s="151"/>
      <c r="CVE27" s="151"/>
      <c r="CVF27" s="151"/>
      <c r="CVG27" s="151"/>
      <c r="CVH27" s="151"/>
      <c r="CVI27" s="151"/>
      <c r="CVJ27" s="151"/>
      <c r="CVK27" s="151"/>
      <c r="CVL27" s="151"/>
      <c r="CVM27" s="151"/>
      <c r="CVN27" s="151"/>
      <c r="CVO27" s="151"/>
      <c r="CVP27" s="151"/>
      <c r="CVQ27" s="151"/>
      <c r="CVR27" s="151"/>
      <c r="CVS27" s="151"/>
      <c r="CVT27" s="151"/>
      <c r="CVU27" s="151"/>
      <c r="CVV27" s="151"/>
      <c r="CVW27" s="151"/>
      <c r="CVX27" s="151"/>
      <c r="CVY27" s="151"/>
      <c r="CVZ27" s="151"/>
      <c r="CWA27" s="151"/>
      <c r="CWB27" s="151"/>
      <c r="CWC27" s="151"/>
      <c r="CWD27" s="151"/>
      <c r="CWE27" s="151"/>
      <c r="CWF27" s="151"/>
      <c r="CWG27" s="151"/>
      <c r="CWH27" s="151"/>
      <c r="CWI27" s="151"/>
      <c r="CWJ27" s="151"/>
      <c r="CWK27" s="151"/>
      <c r="CWL27" s="151"/>
      <c r="CWM27" s="151"/>
      <c r="CWN27" s="151"/>
      <c r="CWO27" s="151"/>
      <c r="CWP27" s="151"/>
      <c r="CWQ27" s="151"/>
      <c r="CWR27" s="151"/>
      <c r="CWS27" s="151"/>
      <c r="CWT27" s="151"/>
      <c r="CWU27" s="151"/>
      <c r="CWV27" s="151"/>
      <c r="CWW27" s="151"/>
      <c r="CWX27" s="151"/>
      <c r="CWY27" s="151"/>
      <c r="CWZ27" s="151"/>
      <c r="CXA27" s="151"/>
      <c r="CXB27" s="151"/>
      <c r="CXC27" s="151"/>
      <c r="CXD27" s="151"/>
      <c r="CXE27" s="151"/>
      <c r="CXF27" s="151"/>
      <c r="CXG27" s="151"/>
      <c r="CXH27" s="151"/>
      <c r="CXI27" s="151"/>
      <c r="CXJ27" s="151"/>
      <c r="CXK27" s="151"/>
      <c r="CXL27" s="151"/>
      <c r="CXM27" s="151"/>
      <c r="CXN27" s="151"/>
      <c r="CXO27" s="151"/>
      <c r="CXP27" s="151"/>
      <c r="CXQ27" s="151"/>
      <c r="CXR27" s="151"/>
      <c r="CXS27" s="151"/>
      <c r="CXT27" s="151"/>
      <c r="CXU27" s="151"/>
      <c r="CXV27" s="151"/>
      <c r="CXW27" s="151"/>
      <c r="CXX27" s="151"/>
      <c r="CXY27" s="151"/>
      <c r="CXZ27" s="151"/>
      <c r="CYA27" s="151"/>
      <c r="CYB27" s="151"/>
      <c r="CYC27" s="151"/>
      <c r="CYD27" s="151"/>
      <c r="CYE27" s="151"/>
      <c r="CYF27" s="151"/>
      <c r="CYG27" s="151"/>
      <c r="CYH27" s="151"/>
      <c r="CYI27" s="151"/>
      <c r="CYJ27" s="151"/>
      <c r="CYK27" s="151"/>
      <c r="CYL27" s="151"/>
      <c r="CYM27" s="151"/>
      <c r="CYN27" s="151"/>
      <c r="CYO27" s="151"/>
      <c r="CYP27" s="151"/>
      <c r="CYQ27" s="151"/>
      <c r="CYR27" s="151"/>
      <c r="CYS27" s="151"/>
      <c r="CYT27" s="151"/>
      <c r="CYU27" s="151"/>
      <c r="CYV27" s="151"/>
      <c r="CYW27" s="151"/>
      <c r="CYX27" s="151"/>
      <c r="CYY27" s="151"/>
      <c r="CYZ27" s="151"/>
      <c r="CZA27" s="151"/>
      <c r="CZB27" s="151"/>
      <c r="CZC27" s="151"/>
      <c r="CZD27" s="151"/>
      <c r="CZE27" s="151"/>
      <c r="CZF27" s="151"/>
      <c r="CZG27" s="151"/>
      <c r="CZH27" s="151"/>
      <c r="CZI27" s="151"/>
      <c r="CZJ27" s="151"/>
      <c r="CZK27" s="151"/>
      <c r="CZL27" s="151"/>
      <c r="CZM27" s="151"/>
      <c r="CZN27" s="151"/>
      <c r="CZO27" s="151"/>
      <c r="CZP27" s="151"/>
      <c r="CZQ27" s="151"/>
      <c r="CZR27" s="151"/>
      <c r="CZS27" s="151"/>
      <c r="CZT27" s="151"/>
      <c r="CZU27" s="151"/>
      <c r="CZV27" s="151"/>
      <c r="CZW27" s="151"/>
      <c r="CZX27" s="151"/>
      <c r="CZY27" s="151"/>
      <c r="CZZ27" s="151"/>
      <c r="DAA27" s="151"/>
      <c r="DAB27" s="151"/>
      <c r="DAC27" s="151"/>
      <c r="DAD27" s="151"/>
      <c r="DAE27" s="151"/>
      <c r="DAF27" s="151"/>
      <c r="DAG27" s="151"/>
      <c r="DAH27" s="151"/>
      <c r="DAI27" s="151"/>
      <c r="DAJ27" s="151"/>
      <c r="DAK27" s="151"/>
      <c r="DAL27" s="151"/>
      <c r="DAM27" s="151"/>
      <c r="DAN27" s="151"/>
      <c r="DAO27" s="151"/>
      <c r="DAP27" s="151"/>
      <c r="DAQ27" s="151"/>
      <c r="DAR27" s="151"/>
      <c r="DAS27" s="151"/>
      <c r="DAT27" s="151"/>
      <c r="DAU27" s="151"/>
      <c r="DAV27" s="151"/>
      <c r="DAW27" s="151"/>
      <c r="DAX27" s="151"/>
      <c r="DAY27" s="151"/>
      <c r="DAZ27" s="151"/>
      <c r="DBA27" s="151"/>
      <c r="DBB27" s="151"/>
      <c r="DBC27" s="151"/>
      <c r="DBD27" s="151"/>
      <c r="DBE27" s="151"/>
      <c r="DBF27" s="151"/>
      <c r="DBG27" s="151"/>
      <c r="DBH27" s="151"/>
      <c r="DBI27" s="151"/>
      <c r="DBJ27" s="151"/>
      <c r="DBK27" s="151"/>
      <c r="DBL27" s="151"/>
      <c r="DBM27" s="151"/>
      <c r="DBN27" s="151"/>
      <c r="DBO27" s="151"/>
      <c r="DBP27" s="151"/>
      <c r="DBQ27" s="151"/>
      <c r="DBR27" s="151"/>
      <c r="DBS27" s="151"/>
      <c r="DBT27" s="151"/>
      <c r="DBU27" s="151"/>
      <c r="DBV27" s="151"/>
      <c r="DBW27" s="151"/>
      <c r="DBX27" s="151"/>
      <c r="DBY27" s="151"/>
      <c r="DBZ27" s="151"/>
      <c r="DCA27" s="151"/>
      <c r="DCB27" s="151"/>
      <c r="DCC27" s="151"/>
      <c r="DCD27" s="151"/>
      <c r="DCE27" s="151"/>
      <c r="DCF27" s="151"/>
      <c r="DCG27" s="151"/>
      <c r="DCH27" s="151"/>
      <c r="DCI27" s="151"/>
      <c r="DCJ27" s="151"/>
      <c r="DCK27" s="151"/>
      <c r="DCL27" s="151"/>
      <c r="DCM27" s="151"/>
      <c r="DCN27" s="151"/>
      <c r="DCO27" s="151"/>
      <c r="DCP27" s="151"/>
      <c r="DCQ27" s="151"/>
      <c r="DCR27" s="151"/>
      <c r="DCS27" s="151"/>
      <c r="DCT27" s="151"/>
      <c r="DCU27" s="151"/>
      <c r="DCV27" s="151"/>
      <c r="DCW27" s="151"/>
      <c r="DCX27" s="151"/>
      <c r="DCY27" s="151"/>
      <c r="DCZ27" s="151"/>
      <c r="DDA27" s="151"/>
      <c r="DDB27" s="151"/>
      <c r="DDC27" s="151"/>
      <c r="DDD27" s="151"/>
      <c r="DDE27" s="151"/>
      <c r="DDF27" s="151"/>
      <c r="DDG27" s="151"/>
      <c r="DDH27" s="151"/>
      <c r="DDI27" s="151"/>
      <c r="DDJ27" s="151"/>
      <c r="DDK27" s="151"/>
      <c r="DDL27" s="151"/>
      <c r="DDM27" s="151"/>
      <c r="DDN27" s="151"/>
      <c r="DDO27" s="151"/>
      <c r="DDP27" s="151"/>
      <c r="DDQ27" s="151"/>
      <c r="DDR27" s="151"/>
      <c r="DDS27" s="151"/>
      <c r="DDT27" s="151"/>
      <c r="DDU27" s="151"/>
      <c r="DDV27" s="151"/>
      <c r="DDW27" s="151"/>
      <c r="DDX27" s="151"/>
      <c r="DDY27" s="151"/>
      <c r="DDZ27" s="151"/>
      <c r="DEA27" s="151"/>
      <c r="DEB27" s="151"/>
      <c r="DEC27" s="151"/>
      <c r="DED27" s="151"/>
      <c r="DEE27" s="151"/>
      <c r="DEF27" s="151"/>
      <c r="DEG27" s="151"/>
      <c r="DEH27" s="151"/>
      <c r="DEI27" s="151"/>
      <c r="DEJ27" s="151"/>
      <c r="DEK27" s="151"/>
      <c r="DEL27" s="151"/>
      <c r="DEM27" s="151"/>
      <c r="DEN27" s="151"/>
      <c r="DEO27" s="151"/>
      <c r="DEP27" s="151"/>
      <c r="DEQ27" s="151"/>
      <c r="DER27" s="151"/>
      <c r="DES27" s="151"/>
      <c r="DET27" s="151"/>
      <c r="DEU27" s="151"/>
      <c r="DEV27" s="151"/>
      <c r="DEW27" s="151"/>
      <c r="DEX27" s="151"/>
      <c r="DEY27" s="151"/>
      <c r="DEZ27" s="151"/>
      <c r="DFA27" s="151"/>
      <c r="DFB27" s="151"/>
      <c r="DFC27" s="151"/>
      <c r="DFD27" s="151"/>
      <c r="DFE27" s="151"/>
      <c r="DFF27" s="151"/>
      <c r="DFG27" s="151"/>
      <c r="DFH27" s="151"/>
      <c r="DFI27" s="151"/>
      <c r="DFJ27" s="151"/>
      <c r="DFK27" s="151"/>
      <c r="DFL27" s="151"/>
      <c r="DFM27" s="151"/>
      <c r="DFN27" s="151"/>
      <c r="DFO27" s="151"/>
      <c r="DFP27" s="151"/>
      <c r="DFQ27" s="151"/>
      <c r="DFR27" s="151"/>
      <c r="DFS27" s="151"/>
      <c r="DFT27" s="151"/>
      <c r="DFU27" s="151"/>
      <c r="DFV27" s="151"/>
      <c r="DFW27" s="151"/>
      <c r="DFX27" s="151"/>
      <c r="DFY27" s="151"/>
      <c r="DFZ27" s="151"/>
      <c r="DGA27" s="151"/>
      <c r="DGB27" s="151"/>
      <c r="DGC27" s="151"/>
      <c r="DGD27" s="151"/>
      <c r="DGE27" s="151"/>
      <c r="DGF27" s="151"/>
      <c r="DGG27" s="151"/>
      <c r="DGH27" s="151"/>
      <c r="DGI27" s="151"/>
      <c r="DGJ27" s="151"/>
      <c r="DGK27" s="151"/>
      <c r="DGL27" s="151"/>
      <c r="DGM27" s="151"/>
      <c r="DGN27" s="151"/>
      <c r="DGO27" s="151"/>
      <c r="DGP27" s="151"/>
      <c r="DGQ27" s="151"/>
      <c r="DGR27" s="151"/>
      <c r="DGS27" s="151"/>
      <c r="DGT27" s="151"/>
      <c r="DGU27" s="151"/>
      <c r="DGV27" s="151"/>
      <c r="DGW27" s="151"/>
      <c r="DGX27" s="151"/>
      <c r="DGY27" s="151"/>
      <c r="DGZ27" s="151"/>
      <c r="DHA27" s="151"/>
      <c r="DHB27" s="151"/>
      <c r="DHC27" s="151"/>
      <c r="DHD27" s="151"/>
      <c r="DHE27" s="151"/>
      <c r="DHF27" s="151"/>
      <c r="DHG27" s="151"/>
      <c r="DHH27" s="151"/>
      <c r="DHI27" s="151"/>
      <c r="DHJ27" s="151"/>
      <c r="DHK27" s="151"/>
      <c r="DHL27" s="151"/>
      <c r="DHM27" s="151"/>
      <c r="DHN27" s="151"/>
      <c r="DHO27" s="151"/>
      <c r="DHP27" s="151"/>
      <c r="DHQ27" s="151"/>
      <c r="DHR27" s="151"/>
      <c r="DHS27" s="151"/>
      <c r="DHT27" s="151"/>
      <c r="DHU27" s="151"/>
      <c r="DHV27" s="151"/>
      <c r="DHW27" s="151"/>
      <c r="DHX27" s="151"/>
      <c r="DHY27" s="151"/>
      <c r="DHZ27" s="151"/>
      <c r="DIA27" s="151"/>
      <c r="DIB27" s="151"/>
      <c r="DIC27" s="151"/>
      <c r="DID27" s="151"/>
      <c r="DIE27" s="151"/>
      <c r="DIF27" s="151"/>
      <c r="DIG27" s="151"/>
      <c r="DIH27" s="151"/>
      <c r="DII27" s="151"/>
      <c r="DIJ27" s="151"/>
      <c r="DIK27" s="151"/>
      <c r="DIL27" s="151"/>
      <c r="DIM27" s="151"/>
      <c r="DIN27" s="151"/>
      <c r="DIO27" s="151"/>
      <c r="DIP27" s="151"/>
      <c r="DIQ27" s="151"/>
      <c r="DIR27" s="151"/>
      <c r="DIS27" s="151"/>
      <c r="DIT27" s="151"/>
      <c r="DIU27" s="151"/>
      <c r="DIV27" s="151"/>
      <c r="DIW27" s="151"/>
      <c r="DIX27" s="151"/>
      <c r="DIY27" s="151"/>
      <c r="DIZ27" s="151"/>
      <c r="DJA27" s="151"/>
      <c r="DJB27" s="151"/>
      <c r="DJC27" s="151"/>
      <c r="DJD27" s="151"/>
      <c r="DJE27" s="151"/>
      <c r="DJF27" s="151"/>
      <c r="DJG27" s="151"/>
      <c r="DJH27" s="151"/>
      <c r="DJI27" s="151"/>
      <c r="DJJ27" s="151"/>
      <c r="DJK27" s="151"/>
      <c r="DJL27" s="151"/>
      <c r="DJM27" s="151"/>
      <c r="DJN27" s="151"/>
      <c r="DJO27" s="151"/>
      <c r="DJP27" s="151"/>
      <c r="DJQ27" s="151"/>
      <c r="DJR27" s="151"/>
      <c r="DJS27" s="151"/>
      <c r="DJT27" s="151"/>
      <c r="DJU27" s="151"/>
      <c r="DJV27" s="151"/>
      <c r="DJW27" s="151"/>
      <c r="DJX27" s="151"/>
      <c r="DJY27" s="151"/>
      <c r="DJZ27" s="151"/>
      <c r="DKA27" s="151"/>
      <c r="DKB27" s="151"/>
      <c r="DKC27" s="151"/>
      <c r="DKD27" s="151"/>
      <c r="DKE27" s="151"/>
      <c r="DKF27" s="151"/>
      <c r="DKG27" s="151"/>
      <c r="DKH27" s="151"/>
      <c r="DKI27" s="151"/>
      <c r="DKJ27" s="151"/>
      <c r="DKK27" s="151"/>
      <c r="DKL27" s="151"/>
      <c r="DKM27" s="151"/>
      <c r="DKN27" s="151"/>
      <c r="DKO27" s="151"/>
      <c r="DKP27" s="151"/>
      <c r="DKQ27" s="151"/>
      <c r="DKR27" s="151"/>
      <c r="DKS27" s="151"/>
      <c r="DKT27" s="151"/>
      <c r="DKU27" s="151"/>
      <c r="DKV27" s="151"/>
      <c r="DKW27" s="151"/>
      <c r="DKX27" s="151"/>
      <c r="DKY27" s="151"/>
      <c r="DKZ27" s="151"/>
      <c r="DLA27" s="151"/>
      <c r="DLB27" s="151"/>
      <c r="DLC27" s="151"/>
      <c r="DLD27" s="151"/>
      <c r="DLE27" s="151"/>
      <c r="DLF27" s="151"/>
      <c r="DLG27" s="151"/>
      <c r="DLH27" s="151"/>
      <c r="DLI27" s="151"/>
      <c r="DLJ27" s="151"/>
      <c r="DLK27" s="151"/>
      <c r="DLL27" s="151"/>
      <c r="DLM27" s="151"/>
      <c r="DLN27" s="151"/>
      <c r="DLO27" s="151"/>
      <c r="DLP27" s="151"/>
      <c r="DLQ27" s="151"/>
      <c r="DLR27" s="151"/>
      <c r="DLS27" s="151"/>
      <c r="DLT27" s="151"/>
      <c r="DLU27" s="151"/>
      <c r="DLV27" s="151"/>
      <c r="DLW27" s="151"/>
      <c r="DLX27" s="151"/>
      <c r="DLY27" s="151"/>
      <c r="DLZ27" s="151"/>
      <c r="DMA27" s="151"/>
      <c r="DMB27" s="151"/>
      <c r="DMC27" s="151"/>
      <c r="DMD27" s="151"/>
      <c r="DME27" s="151"/>
      <c r="DMF27" s="151"/>
      <c r="DMG27" s="151"/>
      <c r="DMH27" s="151"/>
      <c r="DMI27" s="151"/>
      <c r="DMJ27" s="151"/>
      <c r="DMK27" s="151"/>
      <c r="DML27" s="151"/>
      <c r="DMM27" s="151"/>
      <c r="DMN27" s="151"/>
      <c r="DMO27" s="151"/>
      <c r="DMP27" s="151"/>
      <c r="DMQ27" s="151"/>
      <c r="DMR27" s="151"/>
      <c r="DMS27" s="151"/>
      <c r="DMT27" s="151"/>
      <c r="DMU27" s="151"/>
      <c r="DMV27" s="151"/>
      <c r="DMW27" s="151"/>
      <c r="DMX27" s="151"/>
      <c r="DMY27" s="151"/>
      <c r="DMZ27" s="151"/>
      <c r="DNA27" s="151"/>
      <c r="DNB27" s="151"/>
      <c r="DNC27" s="151"/>
      <c r="DND27" s="151"/>
      <c r="DNE27" s="151"/>
      <c r="DNF27" s="151"/>
      <c r="DNG27" s="151"/>
      <c r="DNH27" s="151"/>
      <c r="DNI27" s="151"/>
      <c r="DNJ27" s="151"/>
      <c r="DNK27" s="151"/>
      <c r="DNL27" s="151"/>
      <c r="DNM27" s="151"/>
      <c r="DNN27" s="151"/>
      <c r="DNO27" s="151"/>
      <c r="DNP27" s="151"/>
      <c r="DNQ27" s="151"/>
      <c r="DNR27" s="151"/>
      <c r="DNS27" s="151"/>
      <c r="DNT27" s="151"/>
      <c r="DNU27" s="151"/>
      <c r="DNV27" s="151"/>
      <c r="DNW27" s="151"/>
      <c r="DNX27" s="151"/>
      <c r="DNY27" s="151"/>
      <c r="DNZ27" s="151"/>
      <c r="DOA27" s="151"/>
      <c r="DOB27" s="151"/>
      <c r="DOC27" s="151"/>
      <c r="DOD27" s="151"/>
      <c r="DOE27" s="151"/>
      <c r="DOF27" s="151"/>
      <c r="DOG27" s="151"/>
      <c r="DOH27" s="151"/>
      <c r="DOI27" s="151"/>
      <c r="DOJ27" s="151"/>
      <c r="DOK27" s="151"/>
      <c r="DOL27" s="151"/>
      <c r="DOM27" s="151"/>
      <c r="DON27" s="151"/>
      <c r="DOO27" s="151"/>
      <c r="DOP27" s="151"/>
      <c r="DOQ27" s="151"/>
      <c r="DOR27" s="151"/>
      <c r="DOS27" s="151"/>
      <c r="DOT27" s="151"/>
      <c r="DOU27" s="151"/>
      <c r="DOV27" s="151"/>
      <c r="DOW27" s="151"/>
      <c r="DOX27" s="151"/>
      <c r="DOY27" s="151"/>
      <c r="DOZ27" s="151"/>
      <c r="DPA27" s="151"/>
      <c r="DPB27" s="151"/>
      <c r="DPC27" s="151"/>
      <c r="DPD27" s="151"/>
      <c r="DPE27" s="151"/>
      <c r="DPF27" s="151"/>
      <c r="DPG27" s="151"/>
      <c r="DPH27" s="151"/>
      <c r="DPI27" s="151"/>
      <c r="DPJ27" s="151"/>
      <c r="DPK27" s="151"/>
      <c r="DPL27" s="151"/>
      <c r="DPM27" s="151"/>
      <c r="DPN27" s="151"/>
      <c r="DPO27" s="151"/>
      <c r="DPP27" s="151"/>
      <c r="DPQ27" s="151"/>
      <c r="DPR27" s="151"/>
      <c r="DPS27" s="151"/>
      <c r="DPT27" s="151"/>
      <c r="DPU27" s="151"/>
      <c r="DPV27" s="151"/>
      <c r="DPW27" s="151"/>
      <c r="DPX27" s="151"/>
      <c r="DPY27" s="151"/>
      <c r="DPZ27" s="151"/>
      <c r="DQA27" s="151"/>
      <c r="DQB27" s="151"/>
      <c r="DQC27" s="151"/>
      <c r="DQD27" s="151"/>
      <c r="DQE27" s="151"/>
      <c r="DQF27" s="151"/>
      <c r="DQG27" s="151"/>
      <c r="DQH27" s="151"/>
      <c r="DQI27" s="151"/>
      <c r="DQJ27" s="151"/>
      <c r="DQK27" s="151"/>
      <c r="DQL27" s="151"/>
      <c r="DQM27" s="151"/>
      <c r="DQN27" s="151"/>
      <c r="DQO27" s="151"/>
      <c r="DQP27" s="151"/>
      <c r="DQQ27" s="151"/>
      <c r="DQR27" s="151"/>
      <c r="DQS27" s="151"/>
      <c r="DQT27" s="151"/>
      <c r="DQU27" s="151"/>
      <c r="DQV27" s="151"/>
      <c r="DQW27" s="151"/>
      <c r="DQX27" s="151"/>
      <c r="DQY27" s="151"/>
      <c r="DQZ27" s="151"/>
      <c r="DRA27" s="151"/>
      <c r="DRB27" s="151"/>
      <c r="DRC27" s="151"/>
      <c r="DRD27" s="151"/>
      <c r="DRE27" s="151"/>
      <c r="DRF27" s="151"/>
      <c r="DRG27" s="151"/>
      <c r="DRH27" s="151"/>
      <c r="DRI27" s="151"/>
      <c r="DRJ27" s="151"/>
      <c r="DRK27" s="151"/>
      <c r="DRL27" s="151"/>
      <c r="DRM27" s="151"/>
      <c r="DRN27" s="151"/>
      <c r="DRO27" s="151"/>
      <c r="DRP27" s="151"/>
      <c r="DRQ27" s="151"/>
      <c r="DRR27" s="151"/>
      <c r="DRS27" s="151"/>
      <c r="DRT27" s="151"/>
      <c r="DRU27" s="151"/>
      <c r="DRV27" s="151"/>
      <c r="DRW27" s="151"/>
      <c r="DRX27" s="151"/>
      <c r="DRY27" s="151"/>
      <c r="DRZ27" s="151"/>
      <c r="DSA27" s="151"/>
      <c r="DSB27" s="151"/>
      <c r="DSC27" s="151"/>
      <c r="DSD27" s="151"/>
      <c r="DSE27" s="151"/>
      <c r="DSF27" s="151"/>
      <c r="DSG27" s="151"/>
      <c r="DSH27" s="151"/>
      <c r="DSI27" s="151"/>
      <c r="DSJ27" s="151"/>
      <c r="DSK27" s="151"/>
      <c r="DSL27" s="151"/>
      <c r="DSM27" s="151"/>
      <c r="DSN27" s="151"/>
      <c r="DSO27" s="151"/>
      <c r="DSP27" s="151"/>
      <c r="DSQ27" s="151"/>
      <c r="DSR27" s="151"/>
      <c r="DSS27" s="151"/>
      <c r="DST27" s="151"/>
      <c r="DSU27" s="151"/>
      <c r="DSV27" s="151"/>
      <c r="DSW27" s="151"/>
      <c r="DSX27" s="151"/>
      <c r="DSY27" s="151"/>
      <c r="DSZ27" s="151"/>
      <c r="DTA27" s="151"/>
      <c r="DTB27" s="151"/>
      <c r="DTC27" s="151"/>
      <c r="DTD27" s="151"/>
      <c r="DTE27" s="151"/>
      <c r="DTF27" s="151"/>
      <c r="DTG27" s="151"/>
      <c r="DTH27" s="151"/>
      <c r="DTI27" s="151"/>
      <c r="DTJ27" s="151"/>
      <c r="DTK27" s="151"/>
      <c r="DTL27" s="151"/>
      <c r="DTM27" s="151"/>
      <c r="DTN27" s="151"/>
      <c r="DTO27" s="151"/>
      <c r="DTP27" s="151"/>
      <c r="DTQ27" s="151"/>
      <c r="DTR27" s="151"/>
      <c r="DTS27" s="151"/>
      <c r="DTT27" s="151"/>
      <c r="DTU27" s="151"/>
      <c r="DTV27" s="151"/>
      <c r="DTW27" s="151"/>
      <c r="DTX27" s="151"/>
      <c r="DTY27" s="151"/>
      <c r="DTZ27" s="151"/>
      <c r="DUA27" s="151"/>
      <c r="DUB27" s="151"/>
      <c r="DUC27" s="151"/>
      <c r="DUD27" s="151"/>
      <c r="DUE27" s="151"/>
      <c r="DUF27" s="151"/>
      <c r="DUG27" s="151"/>
      <c r="DUH27" s="151"/>
      <c r="DUI27" s="151"/>
      <c r="DUJ27" s="151"/>
      <c r="DUK27" s="151"/>
      <c r="DUL27" s="151"/>
      <c r="DUM27" s="151"/>
      <c r="DUN27" s="151"/>
      <c r="DUO27" s="151"/>
      <c r="DUP27" s="151"/>
      <c r="DUQ27" s="151"/>
      <c r="DUR27" s="151"/>
      <c r="DUS27" s="151"/>
      <c r="DUT27" s="151"/>
      <c r="DUU27" s="151"/>
      <c r="DUV27" s="151"/>
      <c r="DUW27" s="151"/>
      <c r="DUX27" s="151"/>
      <c r="DUY27" s="151"/>
      <c r="DUZ27" s="151"/>
      <c r="DVA27" s="151"/>
      <c r="DVB27" s="151"/>
      <c r="DVC27" s="151"/>
      <c r="DVD27" s="151"/>
      <c r="DVE27" s="151"/>
      <c r="DVF27" s="151"/>
      <c r="DVG27" s="151"/>
      <c r="DVH27" s="151"/>
      <c r="DVI27" s="151"/>
      <c r="DVJ27" s="151"/>
      <c r="DVK27" s="151"/>
      <c r="DVL27" s="151"/>
      <c r="DVM27" s="151"/>
      <c r="DVN27" s="151"/>
      <c r="DVO27" s="151"/>
      <c r="DVP27" s="151"/>
      <c r="DVQ27" s="151"/>
      <c r="DVR27" s="151"/>
      <c r="DVS27" s="151"/>
      <c r="DVT27" s="151"/>
      <c r="DVU27" s="151"/>
      <c r="DVV27" s="151"/>
      <c r="DVW27" s="151"/>
      <c r="DVX27" s="151"/>
      <c r="DVY27" s="151"/>
      <c r="DVZ27" s="151"/>
      <c r="DWA27" s="151"/>
      <c r="DWB27" s="151"/>
      <c r="DWC27" s="151"/>
      <c r="DWD27" s="151"/>
      <c r="DWE27" s="151"/>
      <c r="DWF27" s="151"/>
      <c r="DWG27" s="151"/>
      <c r="DWH27" s="151"/>
      <c r="DWI27" s="151"/>
      <c r="DWJ27" s="151"/>
      <c r="DWK27" s="151"/>
      <c r="DWL27" s="151"/>
      <c r="DWM27" s="151"/>
      <c r="DWN27" s="151"/>
      <c r="DWO27" s="151"/>
      <c r="DWP27" s="151"/>
      <c r="DWQ27" s="151"/>
      <c r="DWR27" s="151"/>
      <c r="DWS27" s="151"/>
      <c r="DWT27" s="151"/>
      <c r="DWU27" s="151"/>
      <c r="DWV27" s="151"/>
      <c r="DWW27" s="151"/>
      <c r="DWX27" s="151"/>
      <c r="DWY27" s="151"/>
      <c r="DWZ27" s="151"/>
      <c r="DXA27" s="151"/>
      <c r="DXB27" s="151"/>
      <c r="DXC27" s="151"/>
      <c r="DXD27" s="151"/>
      <c r="DXE27" s="151"/>
      <c r="DXF27" s="151"/>
      <c r="DXG27" s="151"/>
      <c r="DXH27" s="151"/>
      <c r="DXI27" s="151"/>
      <c r="DXJ27" s="151"/>
      <c r="DXK27" s="151"/>
      <c r="DXL27" s="151"/>
      <c r="DXM27" s="151"/>
      <c r="DXN27" s="151"/>
      <c r="DXO27" s="151"/>
      <c r="DXP27" s="151"/>
      <c r="DXQ27" s="151"/>
      <c r="DXR27" s="151"/>
      <c r="DXS27" s="151"/>
      <c r="DXT27" s="151"/>
      <c r="DXU27" s="151"/>
      <c r="DXV27" s="151"/>
      <c r="DXW27" s="151"/>
      <c r="DXX27" s="151"/>
      <c r="DXY27" s="151"/>
      <c r="DXZ27" s="151"/>
      <c r="DYA27" s="151"/>
      <c r="DYB27" s="151"/>
      <c r="DYC27" s="151"/>
      <c r="DYD27" s="151"/>
      <c r="DYE27" s="151"/>
      <c r="DYF27" s="151"/>
      <c r="DYG27" s="151"/>
      <c r="DYH27" s="151"/>
      <c r="DYI27" s="151"/>
      <c r="DYJ27" s="151"/>
      <c r="DYK27" s="151"/>
      <c r="DYL27" s="151"/>
      <c r="DYM27" s="151"/>
      <c r="DYN27" s="151"/>
      <c r="DYO27" s="151"/>
      <c r="DYP27" s="151"/>
      <c r="DYQ27" s="151"/>
      <c r="DYR27" s="151"/>
      <c r="DYS27" s="151"/>
      <c r="DYT27" s="151"/>
      <c r="DYU27" s="151"/>
      <c r="DYV27" s="151"/>
      <c r="DYW27" s="151"/>
      <c r="DYX27" s="151"/>
      <c r="DYY27" s="151"/>
      <c r="DYZ27" s="151"/>
      <c r="DZA27" s="151"/>
      <c r="DZB27" s="151"/>
      <c r="DZC27" s="151"/>
      <c r="DZD27" s="151"/>
      <c r="DZE27" s="151"/>
      <c r="DZF27" s="151"/>
      <c r="DZG27" s="151"/>
      <c r="DZH27" s="151"/>
      <c r="DZI27" s="151"/>
      <c r="DZJ27" s="151"/>
      <c r="DZK27" s="151"/>
      <c r="DZL27" s="151"/>
      <c r="DZM27" s="151"/>
      <c r="DZN27" s="151"/>
      <c r="DZO27" s="151"/>
      <c r="DZP27" s="151"/>
      <c r="DZQ27" s="151"/>
      <c r="DZR27" s="151"/>
      <c r="DZS27" s="151"/>
      <c r="DZT27" s="151"/>
      <c r="DZU27" s="151"/>
      <c r="DZV27" s="151"/>
      <c r="DZW27" s="151"/>
      <c r="DZX27" s="151"/>
      <c r="DZY27" s="151"/>
      <c r="DZZ27" s="151"/>
      <c r="EAA27" s="151"/>
      <c r="EAB27" s="151"/>
      <c r="EAC27" s="151"/>
      <c r="EAD27" s="151"/>
      <c r="EAE27" s="151"/>
      <c r="EAF27" s="151"/>
      <c r="EAG27" s="151"/>
      <c r="EAH27" s="151"/>
      <c r="EAI27" s="151"/>
      <c r="EAJ27" s="151"/>
      <c r="EAK27" s="151"/>
      <c r="EAL27" s="151"/>
      <c r="EAM27" s="151"/>
      <c r="EAN27" s="151"/>
      <c r="EAO27" s="151"/>
      <c r="EAP27" s="151"/>
      <c r="EAQ27" s="151"/>
      <c r="EAR27" s="151"/>
      <c r="EAS27" s="151"/>
      <c r="EAT27" s="151"/>
      <c r="EAU27" s="151"/>
      <c r="EAV27" s="151"/>
      <c r="EAW27" s="151"/>
      <c r="EAX27" s="151"/>
      <c r="EAY27" s="151"/>
      <c r="EAZ27" s="151"/>
      <c r="EBA27" s="151"/>
      <c r="EBB27" s="151"/>
      <c r="EBC27" s="151"/>
      <c r="EBD27" s="151"/>
      <c r="EBE27" s="151"/>
      <c r="EBF27" s="151"/>
      <c r="EBG27" s="151"/>
      <c r="EBH27" s="151"/>
      <c r="EBI27" s="151"/>
      <c r="EBJ27" s="151"/>
      <c r="EBK27" s="151"/>
      <c r="EBL27" s="151"/>
      <c r="EBM27" s="151"/>
      <c r="EBN27" s="151"/>
      <c r="EBO27" s="151"/>
      <c r="EBP27" s="151"/>
      <c r="EBQ27" s="151"/>
      <c r="EBR27" s="151"/>
      <c r="EBS27" s="151"/>
      <c r="EBT27" s="151"/>
      <c r="EBU27" s="151"/>
      <c r="EBV27" s="151"/>
      <c r="EBW27" s="151"/>
      <c r="EBX27" s="151"/>
      <c r="EBY27" s="151"/>
      <c r="EBZ27" s="151"/>
      <c r="ECA27" s="151"/>
      <c r="ECB27" s="151"/>
      <c r="ECC27" s="151"/>
      <c r="ECD27" s="151"/>
      <c r="ECE27" s="151"/>
      <c r="ECF27" s="151"/>
      <c r="ECG27" s="151"/>
      <c r="ECH27" s="151"/>
      <c r="ECI27" s="151"/>
      <c r="ECJ27" s="151"/>
      <c r="ECK27" s="151"/>
      <c r="ECL27" s="151"/>
      <c r="ECM27" s="151"/>
      <c r="ECN27" s="151"/>
      <c r="ECO27" s="151"/>
      <c r="ECP27" s="151"/>
      <c r="ECQ27" s="151"/>
      <c r="ECR27" s="151"/>
      <c r="ECS27" s="151"/>
      <c r="ECT27" s="151"/>
      <c r="ECU27" s="151"/>
      <c r="ECV27" s="151"/>
      <c r="ECW27" s="151"/>
      <c r="ECX27" s="151"/>
      <c r="ECY27" s="151"/>
      <c r="ECZ27" s="151"/>
      <c r="EDA27" s="151"/>
      <c r="EDB27" s="151"/>
      <c r="EDC27" s="151"/>
      <c r="EDD27" s="151"/>
      <c r="EDE27" s="151"/>
      <c r="EDF27" s="151"/>
      <c r="EDG27" s="151"/>
      <c r="EDH27" s="151"/>
      <c r="EDI27" s="151"/>
      <c r="EDJ27" s="151"/>
      <c r="EDK27" s="151"/>
      <c r="EDL27" s="151"/>
      <c r="EDM27" s="151"/>
      <c r="EDN27" s="151"/>
      <c r="EDO27" s="151"/>
      <c r="EDP27" s="151"/>
      <c r="EDQ27" s="151"/>
      <c r="EDR27" s="151"/>
      <c r="EDS27" s="151"/>
      <c r="EDT27" s="151"/>
      <c r="EDU27" s="151"/>
      <c r="EDV27" s="151"/>
      <c r="EDW27" s="151"/>
      <c r="EDX27" s="151"/>
      <c r="EDY27" s="151"/>
      <c r="EDZ27" s="151"/>
      <c r="EEA27" s="151"/>
      <c r="EEB27" s="151"/>
      <c r="EEC27" s="151"/>
      <c r="EED27" s="151"/>
      <c r="EEE27" s="151"/>
      <c r="EEF27" s="151"/>
      <c r="EEG27" s="151"/>
      <c r="EEH27" s="151"/>
      <c r="EEI27" s="151"/>
      <c r="EEJ27" s="151"/>
      <c r="EEK27" s="151"/>
      <c r="EEL27" s="151"/>
      <c r="EEM27" s="151"/>
      <c r="EEN27" s="151"/>
      <c r="EEO27" s="151"/>
      <c r="EEP27" s="151"/>
      <c r="EEQ27" s="151"/>
      <c r="EER27" s="151"/>
      <c r="EES27" s="151"/>
      <c r="EET27" s="151"/>
      <c r="EEU27" s="151"/>
      <c r="EEV27" s="151"/>
      <c r="EEW27" s="151"/>
      <c r="EEX27" s="151"/>
      <c r="EEY27" s="151"/>
      <c r="EEZ27" s="151"/>
      <c r="EFA27" s="151"/>
      <c r="EFB27" s="151"/>
      <c r="EFC27" s="151"/>
      <c r="EFD27" s="151"/>
      <c r="EFE27" s="151"/>
      <c r="EFF27" s="151"/>
      <c r="EFG27" s="151"/>
      <c r="EFH27" s="151"/>
      <c r="EFI27" s="151"/>
      <c r="EFJ27" s="151"/>
      <c r="EFK27" s="151"/>
      <c r="EFL27" s="151"/>
      <c r="EFM27" s="151"/>
      <c r="EFN27" s="151"/>
      <c r="EFO27" s="151"/>
      <c r="EFP27" s="151"/>
      <c r="EFQ27" s="151"/>
      <c r="EFR27" s="151"/>
      <c r="EFS27" s="151"/>
      <c r="EFT27" s="151"/>
      <c r="EFU27" s="151"/>
      <c r="EFV27" s="151"/>
      <c r="EFW27" s="151"/>
      <c r="EFX27" s="151"/>
      <c r="EFY27" s="151"/>
      <c r="EFZ27" s="151"/>
      <c r="EGA27" s="151"/>
      <c r="EGB27" s="151"/>
      <c r="EGC27" s="151"/>
      <c r="EGD27" s="151"/>
      <c r="EGE27" s="151"/>
      <c r="EGF27" s="151"/>
      <c r="EGG27" s="151"/>
      <c r="EGH27" s="151"/>
      <c r="EGI27" s="151"/>
      <c r="EGJ27" s="151"/>
      <c r="EGK27" s="151"/>
      <c r="EGL27" s="151"/>
      <c r="EGM27" s="151"/>
      <c r="EGN27" s="151"/>
      <c r="EGO27" s="151"/>
      <c r="EGP27" s="151"/>
      <c r="EGQ27" s="151"/>
      <c r="EGR27" s="151"/>
      <c r="EGS27" s="151"/>
      <c r="EGT27" s="151"/>
      <c r="EGU27" s="151"/>
      <c r="EGV27" s="151"/>
      <c r="EGW27" s="151"/>
      <c r="EGX27" s="151"/>
      <c r="EGY27" s="151"/>
      <c r="EGZ27" s="151"/>
      <c r="EHA27" s="151"/>
      <c r="EHB27" s="151"/>
      <c r="EHC27" s="151"/>
      <c r="EHD27" s="151"/>
      <c r="EHE27" s="151"/>
      <c r="EHF27" s="151"/>
      <c r="EHG27" s="151"/>
      <c r="EHH27" s="151"/>
      <c r="EHI27" s="151"/>
      <c r="EHJ27" s="151"/>
      <c r="EHK27" s="151"/>
      <c r="EHL27" s="151"/>
      <c r="EHM27" s="151"/>
      <c r="EHN27" s="151"/>
      <c r="EHO27" s="151"/>
      <c r="EHP27" s="151"/>
      <c r="EHQ27" s="151"/>
      <c r="EHR27" s="151"/>
      <c r="EHS27" s="151"/>
      <c r="EHT27" s="151"/>
      <c r="EHU27" s="151"/>
      <c r="EHV27" s="151"/>
      <c r="EHW27" s="151"/>
      <c r="EHX27" s="151"/>
      <c r="EHY27" s="151"/>
      <c r="EHZ27" s="151"/>
      <c r="EIA27" s="151"/>
      <c r="EIB27" s="151"/>
      <c r="EIC27" s="151"/>
      <c r="EID27" s="151"/>
      <c r="EIE27" s="151"/>
      <c r="EIF27" s="151"/>
      <c r="EIG27" s="151"/>
      <c r="EIH27" s="151"/>
      <c r="EII27" s="151"/>
      <c r="EIJ27" s="151"/>
      <c r="EIK27" s="151"/>
      <c r="EIL27" s="151"/>
      <c r="EIM27" s="151"/>
      <c r="EIN27" s="151"/>
      <c r="EIO27" s="151"/>
      <c r="EIP27" s="151"/>
      <c r="EIQ27" s="151"/>
      <c r="EIR27" s="151"/>
      <c r="EIS27" s="151"/>
      <c r="EIT27" s="151"/>
      <c r="EIU27" s="151"/>
      <c r="EIV27" s="151"/>
      <c r="EIW27" s="151"/>
      <c r="EIX27" s="151"/>
      <c r="EIY27" s="151"/>
      <c r="EIZ27" s="151"/>
      <c r="EJA27" s="151"/>
      <c r="EJB27" s="151"/>
      <c r="EJC27" s="151"/>
      <c r="EJD27" s="151"/>
      <c r="EJE27" s="151"/>
      <c r="EJF27" s="151"/>
      <c r="EJG27" s="151"/>
      <c r="EJH27" s="151"/>
      <c r="EJI27" s="151"/>
      <c r="EJJ27" s="151"/>
      <c r="EJK27" s="151"/>
      <c r="EJL27" s="151"/>
      <c r="EJM27" s="151"/>
      <c r="EJN27" s="151"/>
      <c r="EJO27" s="151"/>
      <c r="EJP27" s="151"/>
      <c r="EJQ27" s="151"/>
      <c r="EJR27" s="151"/>
      <c r="EJS27" s="151"/>
      <c r="EJT27" s="151"/>
      <c r="EJU27" s="151"/>
      <c r="EJV27" s="151"/>
      <c r="EJW27" s="151"/>
      <c r="EJX27" s="151"/>
      <c r="EJY27" s="151"/>
      <c r="EJZ27" s="151"/>
      <c r="EKA27" s="151"/>
      <c r="EKB27" s="151"/>
      <c r="EKC27" s="151"/>
      <c r="EKD27" s="151"/>
      <c r="EKE27" s="151"/>
      <c r="EKF27" s="151"/>
      <c r="EKG27" s="151"/>
      <c r="EKH27" s="151"/>
      <c r="EKI27" s="151"/>
      <c r="EKJ27" s="151"/>
      <c r="EKK27" s="151"/>
      <c r="EKL27" s="151"/>
      <c r="EKM27" s="151"/>
      <c r="EKN27" s="151"/>
      <c r="EKO27" s="151"/>
      <c r="EKP27" s="151"/>
      <c r="EKQ27" s="151"/>
      <c r="EKR27" s="151"/>
      <c r="EKS27" s="151"/>
      <c r="EKT27" s="151"/>
      <c r="EKU27" s="151"/>
      <c r="EKV27" s="151"/>
      <c r="EKW27" s="151"/>
      <c r="EKX27" s="151"/>
      <c r="EKY27" s="151"/>
      <c r="EKZ27" s="151"/>
      <c r="ELA27" s="151"/>
      <c r="ELB27" s="151"/>
      <c r="ELC27" s="151"/>
      <c r="ELD27" s="151"/>
      <c r="ELE27" s="151"/>
      <c r="ELF27" s="151"/>
      <c r="ELG27" s="151"/>
      <c r="ELH27" s="151"/>
      <c r="ELI27" s="151"/>
      <c r="ELJ27" s="151"/>
      <c r="ELK27" s="151"/>
      <c r="ELL27" s="151"/>
      <c r="ELM27" s="151"/>
      <c r="ELN27" s="151"/>
      <c r="ELO27" s="151"/>
      <c r="ELP27" s="151"/>
      <c r="ELQ27" s="151"/>
      <c r="ELR27" s="151"/>
      <c r="ELS27" s="151"/>
      <c r="ELT27" s="151"/>
      <c r="ELU27" s="151"/>
      <c r="ELV27" s="151"/>
      <c r="ELW27" s="151"/>
      <c r="ELX27" s="151"/>
      <c r="ELY27" s="151"/>
      <c r="ELZ27" s="151"/>
      <c r="EMA27" s="151"/>
      <c r="EMB27" s="151"/>
      <c r="EMC27" s="151"/>
      <c r="EMD27" s="151"/>
      <c r="EME27" s="151"/>
      <c r="EMF27" s="151"/>
      <c r="EMG27" s="151"/>
      <c r="EMH27" s="151"/>
      <c r="EMI27" s="151"/>
      <c r="EMJ27" s="151"/>
      <c r="EMK27" s="151"/>
      <c r="EML27" s="151"/>
      <c r="EMM27" s="151"/>
      <c r="EMN27" s="151"/>
      <c r="EMO27" s="151"/>
      <c r="EMP27" s="151"/>
      <c r="EMQ27" s="151"/>
      <c r="EMR27" s="151"/>
      <c r="EMS27" s="151"/>
      <c r="EMT27" s="151"/>
      <c r="EMU27" s="151"/>
      <c r="EMV27" s="151"/>
      <c r="EMW27" s="151"/>
      <c r="EMX27" s="151"/>
      <c r="EMY27" s="151"/>
      <c r="EMZ27" s="151"/>
      <c r="ENA27" s="151"/>
      <c r="ENB27" s="151"/>
      <c r="ENC27" s="151"/>
      <c r="END27" s="151"/>
      <c r="ENE27" s="151"/>
      <c r="ENF27" s="151"/>
      <c r="ENG27" s="151"/>
      <c r="ENH27" s="151"/>
      <c r="ENI27" s="151"/>
      <c r="ENJ27" s="151"/>
      <c r="ENK27" s="151"/>
      <c r="ENL27" s="151"/>
      <c r="ENM27" s="151"/>
      <c r="ENN27" s="151"/>
      <c r="ENO27" s="151"/>
      <c r="ENP27" s="151"/>
      <c r="ENQ27" s="151"/>
      <c r="ENR27" s="151"/>
      <c r="ENS27" s="151"/>
      <c r="ENT27" s="151"/>
      <c r="ENU27" s="151"/>
      <c r="ENV27" s="151"/>
      <c r="ENW27" s="151"/>
      <c r="ENX27" s="151"/>
      <c r="ENY27" s="151"/>
      <c r="ENZ27" s="151"/>
      <c r="EOA27" s="151"/>
      <c r="EOB27" s="151"/>
      <c r="EOC27" s="151"/>
      <c r="EOD27" s="151"/>
      <c r="EOE27" s="151"/>
      <c r="EOF27" s="151"/>
      <c r="EOG27" s="151"/>
      <c r="EOH27" s="151"/>
      <c r="EOI27" s="151"/>
      <c r="EOJ27" s="151"/>
      <c r="EOK27" s="151"/>
      <c r="EOL27" s="151"/>
      <c r="EOM27" s="151"/>
      <c r="EON27" s="151"/>
      <c r="EOO27" s="151"/>
      <c r="EOP27" s="151"/>
      <c r="EOQ27" s="151"/>
      <c r="EOR27" s="151"/>
      <c r="EOS27" s="151"/>
      <c r="EOT27" s="151"/>
      <c r="EOU27" s="151"/>
      <c r="EOV27" s="151"/>
      <c r="EOW27" s="151"/>
      <c r="EOX27" s="151"/>
      <c r="EOY27" s="151"/>
      <c r="EOZ27" s="151"/>
      <c r="EPA27" s="151"/>
      <c r="EPB27" s="151"/>
      <c r="EPC27" s="151"/>
      <c r="EPD27" s="151"/>
      <c r="EPE27" s="151"/>
      <c r="EPF27" s="151"/>
      <c r="EPG27" s="151"/>
      <c r="EPH27" s="151"/>
      <c r="EPI27" s="151"/>
      <c r="EPJ27" s="151"/>
      <c r="EPK27" s="151"/>
      <c r="EPL27" s="151"/>
      <c r="EPM27" s="151"/>
      <c r="EPN27" s="151"/>
      <c r="EPO27" s="151"/>
      <c r="EPP27" s="151"/>
      <c r="EPQ27" s="151"/>
      <c r="EPR27" s="151"/>
      <c r="EPS27" s="151"/>
      <c r="EPT27" s="151"/>
      <c r="EPU27" s="151"/>
      <c r="EPV27" s="151"/>
      <c r="EPW27" s="151"/>
      <c r="EPX27" s="151"/>
      <c r="EPY27" s="151"/>
      <c r="EPZ27" s="151"/>
      <c r="EQA27" s="151"/>
      <c r="EQB27" s="151"/>
      <c r="EQC27" s="151"/>
      <c r="EQD27" s="151"/>
      <c r="EQE27" s="151"/>
      <c r="EQF27" s="151"/>
      <c r="EQG27" s="151"/>
      <c r="EQH27" s="151"/>
      <c r="EQI27" s="151"/>
      <c r="EQJ27" s="151"/>
      <c r="EQK27" s="151"/>
      <c r="EQL27" s="151"/>
      <c r="EQM27" s="151"/>
      <c r="EQN27" s="151"/>
      <c r="EQO27" s="151"/>
      <c r="EQP27" s="151"/>
      <c r="EQQ27" s="151"/>
      <c r="EQR27" s="151"/>
      <c r="EQS27" s="151"/>
      <c r="EQT27" s="151"/>
      <c r="EQU27" s="151"/>
      <c r="EQV27" s="151"/>
      <c r="EQW27" s="151"/>
      <c r="EQX27" s="151"/>
      <c r="EQY27" s="151"/>
      <c r="EQZ27" s="151"/>
      <c r="ERA27" s="151"/>
      <c r="ERB27" s="151"/>
      <c r="ERC27" s="151"/>
      <c r="ERD27" s="151"/>
      <c r="ERE27" s="151"/>
      <c r="ERF27" s="151"/>
      <c r="ERG27" s="151"/>
      <c r="ERH27" s="151"/>
      <c r="ERI27" s="151"/>
      <c r="ERJ27" s="151"/>
      <c r="ERK27" s="151"/>
      <c r="ERL27" s="151"/>
      <c r="ERM27" s="151"/>
      <c r="ERN27" s="151"/>
      <c r="ERO27" s="151"/>
      <c r="ERP27" s="151"/>
      <c r="ERQ27" s="151"/>
      <c r="ERR27" s="151"/>
      <c r="ERS27" s="151"/>
      <c r="ERT27" s="151"/>
      <c r="ERU27" s="151"/>
      <c r="ERV27" s="151"/>
      <c r="ERW27" s="151"/>
      <c r="ERX27" s="151"/>
      <c r="ERY27" s="151"/>
      <c r="ERZ27" s="151"/>
      <c r="ESA27" s="151"/>
      <c r="ESB27" s="151"/>
      <c r="ESC27" s="151"/>
      <c r="ESD27" s="151"/>
      <c r="ESE27" s="151"/>
      <c r="ESF27" s="151"/>
      <c r="ESG27" s="151"/>
      <c r="ESH27" s="151"/>
      <c r="ESI27" s="151"/>
      <c r="ESJ27" s="151"/>
      <c r="ESK27" s="151"/>
      <c r="ESL27" s="151"/>
      <c r="ESM27" s="151"/>
      <c r="ESN27" s="151"/>
      <c r="ESO27" s="151"/>
      <c r="ESP27" s="151"/>
      <c r="ESQ27" s="151"/>
      <c r="ESR27" s="151"/>
      <c r="ESS27" s="151"/>
      <c r="EST27" s="151"/>
      <c r="ESU27" s="151"/>
      <c r="ESV27" s="151"/>
      <c r="ESW27" s="151"/>
      <c r="ESX27" s="151"/>
      <c r="ESY27" s="151"/>
      <c r="ESZ27" s="151"/>
      <c r="ETA27" s="151"/>
      <c r="ETB27" s="151"/>
      <c r="ETC27" s="151"/>
      <c r="ETD27" s="151"/>
      <c r="ETE27" s="151"/>
      <c r="ETF27" s="151"/>
      <c r="ETG27" s="151"/>
      <c r="ETH27" s="151"/>
      <c r="ETI27" s="151"/>
      <c r="ETJ27" s="151"/>
      <c r="ETK27" s="151"/>
      <c r="ETL27" s="151"/>
      <c r="ETM27" s="151"/>
      <c r="ETN27" s="151"/>
      <c r="ETO27" s="151"/>
      <c r="ETP27" s="151"/>
      <c r="ETQ27" s="151"/>
      <c r="ETR27" s="151"/>
      <c r="ETS27" s="151"/>
      <c r="ETT27" s="151"/>
      <c r="ETU27" s="151"/>
      <c r="ETV27" s="151"/>
      <c r="ETW27" s="151"/>
      <c r="ETX27" s="151"/>
      <c r="ETY27" s="151"/>
      <c r="ETZ27" s="151"/>
      <c r="EUA27" s="151"/>
      <c r="EUB27" s="151"/>
      <c r="EUC27" s="151"/>
      <c r="EUD27" s="151"/>
      <c r="EUE27" s="151"/>
      <c r="EUF27" s="151"/>
      <c r="EUG27" s="151"/>
      <c r="EUH27" s="151"/>
      <c r="EUI27" s="151"/>
      <c r="EUJ27" s="151"/>
      <c r="EUK27" s="151"/>
      <c r="EUL27" s="151"/>
      <c r="EUM27" s="151"/>
      <c r="EUN27" s="151"/>
      <c r="EUO27" s="151"/>
      <c r="EUP27" s="151"/>
      <c r="EUQ27" s="151"/>
      <c r="EUR27" s="151"/>
      <c r="EUS27" s="151"/>
      <c r="EUT27" s="151"/>
      <c r="EUU27" s="151"/>
      <c r="EUV27" s="151"/>
      <c r="EUW27" s="151"/>
      <c r="EUX27" s="151"/>
      <c r="EUY27" s="151"/>
      <c r="EUZ27" s="151"/>
      <c r="EVA27" s="151"/>
      <c r="EVB27" s="151"/>
      <c r="EVC27" s="151"/>
      <c r="EVD27" s="151"/>
      <c r="EVE27" s="151"/>
      <c r="EVF27" s="151"/>
      <c r="EVG27" s="151"/>
      <c r="EVH27" s="151"/>
      <c r="EVI27" s="151"/>
      <c r="EVJ27" s="151"/>
      <c r="EVK27" s="151"/>
      <c r="EVL27" s="151"/>
      <c r="EVM27" s="151"/>
      <c r="EVN27" s="151"/>
      <c r="EVO27" s="151"/>
      <c r="EVP27" s="151"/>
      <c r="EVQ27" s="151"/>
      <c r="EVR27" s="151"/>
      <c r="EVS27" s="151"/>
      <c r="EVT27" s="151"/>
      <c r="EVU27" s="151"/>
      <c r="EVV27" s="151"/>
      <c r="EVW27" s="151"/>
      <c r="EVX27" s="151"/>
      <c r="EVY27" s="151"/>
      <c r="EVZ27" s="151"/>
      <c r="EWA27" s="151"/>
      <c r="EWB27" s="151"/>
      <c r="EWC27" s="151"/>
      <c r="EWD27" s="151"/>
      <c r="EWE27" s="151"/>
      <c r="EWF27" s="151"/>
      <c r="EWG27" s="151"/>
      <c r="EWH27" s="151"/>
      <c r="EWI27" s="151"/>
      <c r="EWJ27" s="151"/>
      <c r="EWK27" s="151"/>
      <c r="EWL27" s="151"/>
      <c r="EWM27" s="151"/>
      <c r="EWN27" s="151"/>
      <c r="EWO27" s="151"/>
      <c r="EWP27" s="151"/>
      <c r="EWQ27" s="151"/>
      <c r="EWR27" s="151"/>
      <c r="EWS27" s="151"/>
      <c r="EWT27" s="151"/>
      <c r="EWU27" s="151"/>
      <c r="EWV27" s="151"/>
      <c r="EWW27" s="151"/>
      <c r="EWX27" s="151"/>
      <c r="EWY27" s="151"/>
      <c r="EWZ27" s="151"/>
      <c r="EXA27" s="151"/>
      <c r="EXB27" s="151"/>
      <c r="EXC27" s="151"/>
      <c r="EXD27" s="151"/>
      <c r="EXE27" s="151"/>
      <c r="EXF27" s="151"/>
      <c r="EXG27" s="151"/>
      <c r="EXH27" s="151"/>
      <c r="EXI27" s="151"/>
      <c r="EXJ27" s="151"/>
      <c r="EXK27" s="151"/>
      <c r="EXL27" s="151"/>
      <c r="EXM27" s="151"/>
      <c r="EXN27" s="151"/>
      <c r="EXO27" s="151"/>
      <c r="EXP27" s="151"/>
      <c r="EXQ27" s="151"/>
      <c r="EXR27" s="151"/>
      <c r="EXS27" s="151"/>
      <c r="EXT27" s="151"/>
      <c r="EXU27" s="151"/>
      <c r="EXV27" s="151"/>
      <c r="EXW27" s="151"/>
      <c r="EXX27" s="151"/>
      <c r="EXY27" s="151"/>
      <c r="EXZ27" s="151"/>
      <c r="EYA27" s="151"/>
      <c r="EYB27" s="151"/>
      <c r="EYC27" s="151"/>
      <c r="EYD27" s="151"/>
      <c r="EYE27" s="151"/>
      <c r="EYF27" s="151"/>
      <c r="EYG27" s="151"/>
      <c r="EYH27" s="151"/>
      <c r="EYI27" s="151"/>
      <c r="EYJ27" s="151"/>
      <c r="EYK27" s="151"/>
      <c r="EYL27" s="151"/>
      <c r="EYM27" s="151"/>
      <c r="EYN27" s="151"/>
      <c r="EYO27" s="151"/>
      <c r="EYP27" s="151"/>
      <c r="EYQ27" s="151"/>
      <c r="EYR27" s="151"/>
      <c r="EYS27" s="151"/>
      <c r="EYT27" s="151"/>
      <c r="EYU27" s="151"/>
      <c r="EYV27" s="151"/>
      <c r="EYW27" s="151"/>
      <c r="EYX27" s="151"/>
      <c r="EYY27" s="151"/>
      <c r="EYZ27" s="151"/>
      <c r="EZA27" s="151"/>
      <c r="EZB27" s="151"/>
      <c r="EZC27" s="151"/>
      <c r="EZD27" s="151"/>
      <c r="EZE27" s="151"/>
      <c r="EZF27" s="151"/>
      <c r="EZG27" s="151"/>
      <c r="EZH27" s="151"/>
      <c r="EZI27" s="151"/>
      <c r="EZJ27" s="151"/>
      <c r="EZK27" s="151"/>
      <c r="EZL27" s="151"/>
      <c r="EZM27" s="151"/>
      <c r="EZN27" s="151"/>
      <c r="EZO27" s="151"/>
      <c r="EZP27" s="151"/>
      <c r="EZQ27" s="151"/>
      <c r="EZR27" s="151"/>
      <c r="EZS27" s="151"/>
      <c r="EZT27" s="151"/>
      <c r="EZU27" s="151"/>
      <c r="EZV27" s="151"/>
      <c r="EZW27" s="151"/>
      <c r="EZX27" s="151"/>
      <c r="EZY27" s="151"/>
      <c r="EZZ27" s="151"/>
      <c r="FAA27" s="151"/>
      <c r="FAB27" s="151"/>
      <c r="FAC27" s="151"/>
      <c r="FAD27" s="151"/>
      <c r="FAE27" s="151"/>
      <c r="FAF27" s="151"/>
      <c r="FAG27" s="151"/>
      <c r="FAH27" s="151"/>
      <c r="FAI27" s="151"/>
      <c r="FAJ27" s="151"/>
      <c r="FAK27" s="151"/>
      <c r="FAL27" s="151"/>
      <c r="FAM27" s="151"/>
      <c r="FAN27" s="151"/>
      <c r="FAO27" s="151"/>
      <c r="FAP27" s="151"/>
      <c r="FAQ27" s="151"/>
      <c r="FAR27" s="151"/>
      <c r="FAS27" s="151"/>
      <c r="FAT27" s="151"/>
      <c r="FAU27" s="151"/>
      <c r="FAV27" s="151"/>
      <c r="FAW27" s="151"/>
      <c r="FAX27" s="151"/>
      <c r="FAY27" s="151"/>
      <c r="FAZ27" s="151"/>
      <c r="FBA27" s="151"/>
      <c r="FBB27" s="151"/>
      <c r="FBC27" s="151"/>
      <c r="FBD27" s="151"/>
      <c r="FBE27" s="151"/>
      <c r="FBF27" s="151"/>
      <c r="FBG27" s="151"/>
      <c r="FBH27" s="151"/>
      <c r="FBI27" s="151"/>
      <c r="FBJ27" s="151"/>
      <c r="FBK27" s="151"/>
      <c r="FBL27" s="151"/>
      <c r="FBM27" s="151"/>
      <c r="FBN27" s="151"/>
      <c r="FBO27" s="151"/>
      <c r="FBP27" s="151"/>
      <c r="FBQ27" s="151"/>
      <c r="FBR27" s="151"/>
      <c r="FBS27" s="151"/>
      <c r="FBT27" s="151"/>
      <c r="FBU27" s="151"/>
      <c r="FBV27" s="151"/>
      <c r="FBW27" s="151"/>
      <c r="FBX27" s="151"/>
      <c r="FBY27" s="151"/>
      <c r="FBZ27" s="151"/>
      <c r="FCA27" s="151"/>
      <c r="FCB27" s="151"/>
      <c r="FCC27" s="151"/>
      <c r="FCD27" s="151"/>
      <c r="FCE27" s="151"/>
      <c r="FCF27" s="151"/>
      <c r="FCG27" s="151"/>
      <c r="FCH27" s="151"/>
      <c r="FCI27" s="151"/>
      <c r="FCJ27" s="151"/>
      <c r="FCK27" s="151"/>
      <c r="FCL27" s="151"/>
      <c r="FCM27" s="151"/>
      <c r="FCN27" s="151"/>
      <c r="FCO27" s="151"/>
      <c r="FCP27" s="151"/>
      <c r="FCQ27" s="151"/>
      <c r="FCR27" s="151"/>
      <c r="FCS27" s="151"/>
      <c r="FCT27" s="151"/>
      <c r="FCU27" s="151"/>
      <c r="FCV27" s="151"/>
      <c r="FCW27" s="151"/>
      <c r="FCX27" s="151"/>
      <c r="FCY27" s="151"/>
      <c r="FCZ27" s="151"/>
      <c r="FDA27" s="151"/>
      <c r="FDB27" s="151"/>
      <c r="FDC27" s="151"/>
      <c r="FDD27" s="151"/>
      <c r="FDE27" s="151"/>
      <c r="FDF27" s="151"/>
      <c r="FDG27" s="151"/>
      <c r="FDH27" s="151"/>
      <c r="FDI27" s="151"/>
      <c r="FDJ27" s="151"/>
      <c r="FDK27" s="151"/>
      <c r="FDL27" s="151"/>
      <c r="FDM27" s="151"/>
      <c r="FDN27" s="151"/>
      <c r="FDO27" s="151"/>
      <c r="FDP27" s="151"/>
      <c r="FDQ27" s="151"/>
      <c r="FDR27" s="151"/>
      <c r="FDS27" s="151"/>
      <c r="FDT27" s="151"/>
      <c r="FDU27" s="151"/>
      <c r="FDV27" s="151"/>
      <c r="FDW27" s="151"/>
      <c r="FDX27" s="151"/>
      <c r="FDY27" s="151"/>
      <c r="FDZ27" s="151"/>
      <c r="FEA27" s="151"/>
      <c r="FEB27" s="151"/>
      <c r="FEC27" s="151"/>
      <c r="FED27" s="151"/>
      <c r="FEE27" s="151"/>
      <c r="FEF27" s="151"/>
      <c r="FEG27" s="151"/>
      <c r="FEH27" s="151"/>
      <c r="FEI27" s="151"/>
      <c r="FEJ27" s="151"/>
      <c r="FEK27" s="151"/>
      <c r="FEL27" s="151"/>
      <c r="FEM27" s="151"/>
      <c r="FEN27" s="151"/>
      <c r="FEO27" s="151"/>
      <c r="FEP27" s="151"/>
      <c r="FEQ27" s="151"/>
      <c r="FER27" s="151"/>
      <c r="FES27" s="151"/>
      <c r="FET27" s="151"/>
      <c r="FEU27" s="151"/>
      <c r="FEV27" s="151"/>
      <c r="FEW27" s="151"/>
      <c r="FEX27" s="151"/>
      <c r="FEY27" s="151"/>
      <c r="FEZ27" s="151"/>
      <c r="FFA27" s="151"/>
      <c r="FFB27" s="151"/>
      <c r="FFC27" s="151"/>
      <c r="FFD27" s="151"/>
      <c r="FFE27" s="151"/>
      <c r="FFF27" s="151"/>
      <c r="FFG27" s="151"/>
      <c r="FFH27" s="151"/>
      <c r="FFI27" s="151"/>
      <c r="FFJ27" s="151"/>
      <c r="FFK27" s="151"/>
      <c r="FFL27" s="151"/>
      <c r="FFM27" s="151"/>
      <c r="FFN27" s="151"/>
      <c r="FFO27" s="151"/>
      <c r="FFP27" s="151"/>
      <c r="FFQ27" s="151"/>
      <c r="FFR27" s="151"/>
      <c r="FFS27" s="151"/>
      <c r="FFT27" s="151"/>
      <c r="FFU27" s="151"/>
      <c r="FFV27" s="151"/>
      <c r="FFW27" s="151"/>
      <c r="FFX27" s="151"/>
      <c r="FFY27" s="151"/>
      <c r="FFZ27" s="151"/>
      <c r="FGA27" s="151"/>
      <c r="FGB27" s="151"/>
      <c r="FGC27" s="151"/>
      <c r="FGD27" s="151"/>
      <c r="FGE27" s="151"/>
      <c r="FGF27" s="151"/>
      <c r="FGG27" s="151"/>
      <c r="FGH27" s="151"/>
      <c r="FGI27" s="151"/>
      <c r="FGJ27" s="151"/>
      <c r="FGK27" s="151"/>
      <c r="FGL27" s="151"/>
      <c r="FGM27" s="151"/>
      <c r="FGN27" s="151"/>
      <c r="FGO27" s="151"/>
      <c r="FGP27" s="151"/>
      <c r="FGQ27" s="151"/>
      <c r="FGR27" s="151"/>
      <c r="FGS27" s="151"/>
      <c r="FGT27" s="151"/>
      <c r="FGU27" s="151"/>
      <c r="FGV27" s="151"/>
      <c r="FGW27" s="151"/>
      <c r="FGX27" s="151"/>
      <c r="FGY27" s="151"/>
      <c r="FGZ27" s="151"/>
      <c r="FHA27" s="151"/>
      <c r="FHB27" s="151"/>
      <c r="FHC27" s="151"/>
      <c r="FHD27" s="151"/>
      <c r="FHE27" s="151"/>
      <c r="FHF27" s="151"/>
      <c r="FHG27" s="151"/>
      <c r="FHH27" s="151"/>
      <c r="FHI27" s="151"/>
      <c r="FHJ27" s="151"/>
      <c r="FHK27" s="151"/>
      <c r="FHL27" s="151"/>
      <c r="FHM27" s="151"/>
      <c r="FHN27" s="151"/>
      <c r="FHO27" s="151"/>
      <c r="FHP27" s="151"/>
      <c r="FHQ27" s="151"/>
      <c r="FHR27" s="151"/>
      <c r="FHS27" s="151"/>
      <c r="FHT27" s="151"/>
      <c r="FHU27" s="151"/>
      <c r="FHV27" s="151"/>
      <c r="FHW27" s="151"/>
      <c r="FHX27" s="151"/>
      <c r="FHY27" s="151"/>
      <c r="FHZ27" s="151"/>
      <c r="FIA27" s="151"/>
      <c r="FIB27" s="151"/>
      <c r="FIC27" s="151"/>
      <c r="FID27" s="151"/>
      <c r="FIE27" s="151"/>
      <c r="FIF27" s="151"/>
      <c r="FIG27" s="151"/>
      <c r="FIH27" s="151"/>
      <c r="FII27" s="151"/>
      <c r="FIJ27" s="151"/>
      <c r="FIK27" s="151"/>
      <c r="FIL27" s="151"/>
      <c r="FIM27" s="151"/>
      <c r="FIN27" s="151"/>
      <c r="FIO27" s="151"/>
      <c r="FIP27" s="151"/>
      <c r="FIQ27" s="151"/>
      <c r="FIR27" s="151"/>
      <c r="FIS27" s="151"/>
      <c r="FIT27" s="151"/>
      <c r="FIU27" s="151"/>
      <c r="FIV27" s="151"/>
      <c r="FIW27" s="151"/>
      <c r="FIX27" s="151"/>
      <c r="FIY27" s="151"/>
      <c r="FIZ27" s="151"/>
      <c r="FJA27" s="151"/>
      <c r="FJB27" s="151"/>
      <c r="FJC27" s="151"/>
      <c r="FJD27" s="151"/>
      <c r="FJE27" s="151"/>
      <c r="FJF27" s="151"/>
      <c r="FJG27" s="151"/>
      <c r="FJH27" s="151"/>
      <c r="FJI27" s="151"/>
      <c r="FJJ27" s="151"/>
      <c r="FJK27" s="151"/>
      <c r="FJL27" s="151"/>
      <c r="FJM27" s="151"/>
      <c r="FJN27" s="151"/>
      <c r="FJO27" s="151"/>
      <c r="FJP27" s="151"/>
      <c r="FJQ27" s="151"/>
      <c r="FJR27" s="151"/>
      <c r="FJS27" s="151"/>
      <c r="FJT27" s="151"/>
      <c r="FJU27" s="151"/>
      <c r="FJV27" s="151"/>
      <c r="FJW27" s="151"/>
      <c r="FJX27" s="151"/>
      <c r="FJY27" s="151"/>
      <c r="FJZ27" s="151"/>
      <c r="FKA27" s="151"/>
      <c r="FKB27" s="151"/>
      <c r="FKC27" s="151"/>
      <c r="FKD27" s="151"/>
      <c r="FKE27" s="151"/>
      <c r="FKF27" s="151"/>
      <c r="FKG27" s="151"/>
      <c r="FKH27" s="151"/>
      <c r="FKI27" s="151"/>
      <c r="FKJ27" s="151"/>
      <c r="FKK27" s="151"/>
      <c r="FKL27" s="151"/>
      <c r="FKM27" s="151"/>
      <c r="FKN27" s="151"/>
      <c r="FKO27" s="151"/>
      <c r="FKP27" s="151"/>
      <c r="FKQ27" s="151"/>
      <c r="FKR27" s="151"/>
      <c r="FKS27" s="151"/>
      <c r="FKT27" s="151"/>
      <c r="FKU27" s="151"/>
      <c r="FKV27" s="151"/>
      <c r="FKW27" s="151"/>
      <c r="FKX27" s="151"/>
      <c r="FKY27" s="151"/>
      <c r="FKZ27" s="151"/>
      <c r="FLA27" s="151"/>
      <c r="FLB27" s="151"/>
      <c r="FLC27" s="151"/>
      <c r="FLD27" s="151"/>
      <c r="FLE27" s="151"/>
      <c r="FLF27" s="151"/>
      <c r="FLG27" s="151"/>
      <c r="FLH27" s="151"/>
      <c r="FLI27" s="151"/>
      <c r="FLJ27" s="151"/>
      <c r="FLK27" s="151"/>
      <c r="FLL27" s="151"/>
      <c r="FLM27" s="151"/>
      <c r="FLN27" s="151"/>
      <c r="FLO27" s="151"/>
      <c r="FLP27" s="151"/>
      <c r="FLQ27" s="151"/>
      <c r="FLR27" s="151"/>
      <c r="FLS27" s="151"/>
      <c r="FLT27" s="151"/>
      <c r="FLU27" s="151"/>
      <c r="FLV27" s="151"/>
      <c r="FLW27" s="151"/>
      <c r="FLX27" s="151"/>
      <c r="FLY27" s="151"/>
      <c r="FLZ27" s="151"/>
      <c r="FMA27" s="151"/>
      <c r="FMB27" s="151"/>
      <c r="FMC27" s="151"/>
      <c r="FMD27" s="151"/>
      <c r="FME27" s="151"/>
      <c r="FMF27" s="151"/>
      <c r="FMG27" s="151"/>
      <c r="FMH27" s="151"/>
      <c r="FMI27" s="151"/>
      <c r="FMJ27" s="151"/>
      <c r="FMK27" s="151"/>
      <c r="FML27" s="151"/>
      <c r="FMM27" s="151"/>
      <c r="FMN27" s="151"/>
      <c r="FMO27" s="151"/>
      <c r="FMP27" s="151"/>
      <c r="FMQ27" s="151"/>
      <c r="FMR27" s="151"/>
      <c r="FMS27" s="151"/>
      <c r="FMT27" s="151"/>
      <c r="FMU27" s="151"/>
      <c r="FMV27" s="151"/>
      <c r="FMW27" s="151"/>
      <c r="FMX27" s="151"/>
      <c r="FMY27" s="151"/>
      <c r="FMZ27" s="151"/>
      <c r="FNA27" s="151"/>
      <c r="FNB27" s="151"/>
      <c r="FNC27" s="151"/>
      <c r="FND27" s="151"/>
      <c r="FNE27" s="151"/>
      <c r="FNF27" s="151"/>
      <c r="FNG27" s="151"/>
      <c r="FNH27" s="151"/>
      <c r="FNI27" s="151"/>
      <c r="FNJ27" s="151"/>
      <c r="FNK27" s="151"/>
      <c r="FNL27" s="151"/>
      <c r="FNM27" s="151"/>
      <c r="FNN27" s="151"/>
      <c r="FNO27" s="151"/>
      <c r="FNP27" s="151"/>
      <c r="FNQ27" s="151"/>
      <c r="FNR27" s="151"/>
      <c r="FNS27" s="151"/>
      <c r="FNT27" s="151"/>
      <c r="FNU27" s="151"/>
      <c r="FNV27" s="151"/>
      <c r="FNW27" s="151"/>
      <c r="FNX27" s="151"/>
      <c r="FNY27" s="151"/>
      <c r="FNZ27" s="151"/>
      <c r="FOA27" s="151"/>
      <c r="FOB27" s="151"/>
      <c r="FOC27" s="151"/>
      <c r="FOD27" s="151"/>
      <c r="FOE27" s="151"/>
      <c r="FOF27" s="151"/>
      <c r="FOG27" s="151"/>
      <c r="FOH27" s="151"/>
      <c r="FOI27" s="151"/>
      <c r="FOJ27" s="151"/>
      <c r="FOK27" s="151"/>
      <c r="FOL27" s="151"/>
      <c r="FOM27" s="151"/>
      <c r="FON27" s="151"/>
      <c r="FOO27" s="151"/>
      <c r="FOP27" s="151"/>
      <c r="FOQ27" s="151"/>
      <c r="FOR27" s="151"/>
      <c r="FOS27" s="151"/>
      <c r="FOT27" s="151"/>
      <c r="FOU27" s="151"/>
      <c r="FOV27" s="151"/>
      <c r="FOW27" s="151"/>
      <c r="FOX27" s="151"/>
      <c r="FOY27" s="151"/>
      <c r="FOZ27" s="151"/>
      <c r="FPA27" s="151"/>
      <c r="FPB27" s="151"/>
      <c r="FPC27" s="151"/>
      <c r="FPD27" s="151"/>
      <c r="FPE27" s="151"/>
      <c r="FPF27" s="151"/>
      <c r="FPG27" s="151"/>
      <c r="FPH27" s="151"/>
      <c r="FPI27" s="151"/>
      <c r="FPJ27" s="151"/>
      <c r="FPK27" s="151"/>
      <c r="FPL27" s="151"/>
      <c r="FPM27" s="151"/>
      <c r="FPN27" s="151"/>
      <c r="FPO27" s="151"/>
      <c r="FPP27" s="151"/>
      <c r="FPQ27" s="151"/>
      <c r="FPR27" s="151"/>
      <c r="FPS27" s="151"/>
      <c r="FPT27" s="151"/>
      <c r="FPU27" s="151"/>
      <c r="FPV27" s="151"/>
      <c r="FPW27" s="151"/>
      <c r="FPX27" s="151"/>
      <c r="FPY27" s="151"/>
      <c r="FPZ27" s="151"/>
      <c r="FQA27" s="151"/>
      <c r="FQB27" s="151"/>
      <c r="FQC27" s="151"/>
      <c r="FQD27" s="151"/>
      <c r="FQE27" s="151"/>
      <c r="FQF27" s="151"/>
      <c r="FQG27" s="151"/>
      <c r="FQH27" s="151"/>
      <c r="FQI27" s="151"/>
      <c r="FQJ27" s="151"/>
      <c r="FQK27" s="151"/>
      <c r="FQL27" s="151"/>
      <c r="FQM27" s="151"/>
      <c r="FQN27" s="151"/>
      <c r="FQO27" s="151"/>
      <c r="FQP27" s="151"/>
      <c r="FQQ27" s="151"/>
      <c r="FQR27" s="151"/>
      <c r="FQS27" s="151"/>
      <c r="FQT27" s="151"/>
      <c r="FQU27" s="151"/>
      <c r="FQV27" s="151"/>
      <c r="FQW27" s="151"/>
      <c r="FQX27" s="151"/>
      <c r="FQY27" s="151"/>
      <c r="FQZ27" s="151"/>
      <c r="FRA27" s="151"/>
      <c r="FRB27" s="151"/>
      <c r="FRC27" s="151"/>
      <c r="FRD27" s="151"/>
      <c r="FRE27" s="151"/>
      <c r="FRF27" s="151"/>
      <c r="FRG27" s="151"/>
      <c r="FRH27" s="151"/>
      <c r="FRI27" s="151"/>
      <c r="FRJ27" s="151"/>
      <c r="FRK27" s="151"/>
      <c r="FRL27" s="151"/>
      <c r="FRM27" s="151"/>
      <c r="FRN27" s="151"/>
      <c r="FRO27" s="151"/>
      <c r="FRP27" s="151"/>
      <c r="FRQ27" s="151"/>
      <c r="FRR27" s="151"/>
      <c r="FRS27" s="151"/>
      <c r="FRT27" s="151"/>
      <c r="FRU27" s="151"/>
      <c r="FRV27" s="151"/>
      <c r="FRW27" s="151"/>
      <c r="FRX27" s="151"/>
      <c r="FRY27" s="151"/>
      <c r="FRZ27" s="151"/>
      <c r="FSA27" s="151"/>
      <c r="FSB27" s="151"/>
      <c r="FSC27" s="151"/>
      <c r="FSD27" s="151"/>
      <c r="FSE27" s="151"/>
      <c r="FSF27" s="151"/>
      <c r="FSG27" s="151"/>
      <c r="FSH27" s="151"/>
      <c r="FSI27" s="151"/>
      <c r="FSJ27" s="151"/>
      <c r="FSK27" s="151"/>
      <c r="FSL27" s="151"/>
      <c r="FSM27" s="151"/>
      <c r="FSN27" s="151"/>
      <c r="FSO27" s="151"/>
      <c r="FSP27" s="151"/>
      <c r="FSQ27" s="151"/>
      <c r="FSR27" s="151"/>
      <c r="FSS27" s="151"/>
      <c r="FST27" s="151"/>
      <c r="FSU27" s="151"/>
      <c r="FSV27" s="151"/>
      <c r="FSW27" s="151"/>
      <c r="FSX27" s="151"/>
      <c r="FSY27" s="151"/>
      <c r="FSZ27" s="151"/>
      <c r="FTA27" s="151"/>
      <c r="FTB27" s="151"/>
      <c r="FTC27" s="151"/>
      <c r="FTD27" s="151"/>
      <c r="FTE27" s="151"/>
      <c r="FTF27" s="151"/>
      <c r="FTG27" s="151"/>
      <c r="FTH27" s="151"/>
      <c r="FTI27" s="151"/>
      <c r="FTJ27" s="151"/>
      <c r="FTK27" s="151"/>
      <c r="FTL27" s="151"/>
      <c r="FTM27" s="151"/>
      <c r="FTN27" s="151"/>
      <c r="FTO27" s="151"/>
      <c r="FTP27" s="151"/>
      <c r="FTQ27" s="151"/>
      <c r="FTR27" s="151"/>
      <c r="FTS27" s="151"/>
      <c r="FTT27" s="151"/>
      <c r="FTU27" s="151"/>
      <c r="FTV27" s="151"/>
      <c r="FTW27" s="151"/>
      <c r="FTX27" s="151"/>
      <c r="FTY27" s="151"/>
      <c r="FTZ27" s="151"/>
      <c r="FUA27" s="151"/>
      <c r="FUB27" s="151"/>
      <c r="FUC27" s="151"/>
      <c r="FUD27" s="151"/>
      <c r="FUE27" s="151"/>
      <c r="FUF27" s="151"/>
      <c r="FUG27" s="151"/>
      <c r="FUH27" s="151"/>
      <c r="FUI27" s="151"/>
      <c r="FUJ27" s="151"/>
      <c r="FUK27" s="151"/>
      <c r="FUL27" s="151"/>
      <c r="FUM27" s="151"/>
      <c r="FUN27" s="151"/>
      <c r="FUO27" s="151"/>
      <c r="FUP27" s="151"/>
      <c r="FUQ27" s="151"/>
      <c r="FUR27" s="151"/>
      <c r="FUS27" s="151"/>
      <c r="FUT27" s="151"/>
      <c r="FUU27" s="151"/>
      <c r="FUV27" s="151"/>
      <c r="FUW27" s="151"/>
      <c r="FUX27" s="151"/>
      <c r="FUY27" s="151"/>
      <c r="FUZ27" s="151"/>
      <c r="FVA27" s="151"/>
      <c r="FVB27" s="151"/>
      <c r="FVC27" s="151"/>
      <c r="FVD27" s="151"/>
      <c r="FVE27" s="151"/>
      <c r="FVF27" s="151"/>
      <c r="FVG27" s="151"/>
      <c r="FVH27" s="151"/>
      <c r="FVI27" s="151"/>
      <c r="FVJ27" s="151"/>
      <c r="FVK27" s="151"/>
      <c r="FVL27" s="151"/>
      <c r="FVM27" s="151"/>
      <c r="FVN27" s="151"/>
      <c r="FVO27" s="151"/>
      <c r="FVP27" s="151"/>
      <c r="FVQ27" s="151"/>
      <c r="FVR27" s="151"/>
      <c r="FVS27" s="151"/>
      <c r="FVT27" s="151"/>
      <c r="FVU27" s="151"/>
      <c r="FVV27" s="151"/>
      <c r="FVW27" s="151"/>
      <c r="FVX27" s="151"/>
      <c r="FVY27" s="151"/>
      <c r="FVZ27" s="151"/>
      <c r="FWA27" s="151"/>
      <c r="FWB27" s="151"/>
      <c r="FWC27" s="151"/>
      <c r="FWD27" s="151"/>
      <c r="FWE27" s="151"/>
      <c r="FWF27" s="151"/>
      <c r="FWG27" s="151"/>
      <c r="FWH27" s="151"/>
      <c r="FWI27" s="151"/>
      <c r="FWJ27" s="151"/>
      <c r="FWK27" s="151"/>
      <c r="FWL27" s="151"/>
      <c r="FWM27" s="151"/>
      <c r="FWN27" s="151"/>
      <c r="FWO27" s="151"/>
      <c r="FWP27" s="151"/>
      <c r="FWQ27" s="151"/>
      <c r="FWR27" s="151"/>
      <c r="FWS27" s="151"/>
      <c r="FWT27" s="151"/>
      <c r="FWU27" s="151"/>
      <c r="FWV27" s="151"/>
      <c r="FWW27" s="151"/>
      <c r="FWX27" s="151"/>
      <c r="FWY27" s="151"/>
      <c r="FWZ27" s="151"/>
      <c r="FXA27" s="151"/>
      <c r="FXB27" s="151"/>
      <c r="FXC27" s="151"/>
      <c r="FXD27" s="151"/>
      <c r="FXE27" s="151"/>
      <c r="FXF27" s="151"/>
      <c r="FXG27" s="151"/>
      <c r="FXH27" s="151"/>
      <c r="FXI27" s="151"/>
      <c r="FXJ27" s="151"/>
      <c r="FXK27" s="151"/>
      <c r="FXL27" s="151"/>
      <c r="FXM27" s="151"/>
      <c r="FXN27" s="151"/>
      <c r="FXO27" s="151"/>
      <c r="FXP27" s="151"/>
      <c r="FXQ27" s="151"/>
      <c r="FXR27" s="151"/>
      <c r="FXS27" s="151"/>
      <c r="FXT27" s="151"/>
      <c r="FXU27" s="151"/>
      <c r="FXV27" s="151"/>
      <c r="FXW27" s="151"/>
      <c r="FXX27" s="151"/>
      <c r="FXY27" s="151"/>
      <c r="FXZ27" s="151"/>
      <c r="FYA27" s="151"/>
      <c r="FYB27" s="151"/>
      <c r="FYC27" s="151"/>
      <c r="FYD27" s="151"/>
      <c r="FYE27" s="151"/>
      <c r="FYF27" s="151"/>
      <c r="FYG27" s="151"/>
      <c r="FYH27" s="151"/>
      <c r="FYI27" s="151"/>
      <c r="FYJ27" s="151"/>
      <c r="FYK27" s="151"/>
      <c r="FYL27" s="151"/>
      <c r="FYM27" s="151"/>
      <c r="FYN27" s="151"/>
      <c r="FYO27" s="151"/>
      <c r="FYP27" s="151"/>
      <c r="FYQ27" s="151"/>
      <c r="FYR27" s="151"/>
      <c r="FYS27" s="151"/>
      <c r="FYT27" s="151"/>
      <c r="FYU27" s="151"/>
      <c r="FYV27" s="151"/>
      <c r="FYW27" s="151"/>
      <c r="FYX27" s="151"/>
      <c r="FYY27" s="151"/>
      <c r="FYZ27" s="151"/>
      <c r="FZA27" s="151"/>
      <c r="FZB27" s="151"/>
      <c r="FZC27" s="151"/>
      <c r="FZD27" s="151"/>
      <c r="FZE27" s="151"/>
      <c r="FZF27" s="151"/>
      <c r="FZG27" s="151"/>
      <c r="FZH27" s="151"/>
      <c r="FZI27" s="151"/>
      <c r="FZJ27" s="151"/>
      <c r="FZK27" s="151"/>
      <c r="FZL27" s="151"/>
      <c r="FZM27" s="151"/>
      <c r="FZN27" s="151"/>
      <c r="FZO27" s="151"/>
      <c r="FZP27" s="151"/>
      <c r="FZQ27" s="151"/>
      <c r="FZR27" s="151"/>
      <c r="FZS27" s="151"/>
      <c r="FZT27" s="151"/>
      <c r="FZU27" s="151"/>
      <c r="FZV27" s="151"/>
      <c r="FZW27" s="151"/>
      <c r="FZX27" s="151"/>
      <c r="FZY27" s="151"/>
      <c r="FZZ27" s="151"/>
      <c r="GAA27" s="151"/>
      <c r="GAB27" s="151"/>
      <c r="GAC27" s="151"/>
      <c r="GAD27" s="151"/>
      <c r="GAE27" s="151"/>
      <c r="GAF27" s="151"/>
      <c r="GAG27" s="151"/>
      <c r="GAH27" s="151"/>
      <c r="GAI27" s="151"/>
      <c r="GAJ27" s="151"/>
      <c r="GAK27" s="151"/>
      <c r="GAL27" s="151"/>
      <c r="GAM27" s="151"/>
      <c r="GAN27" s="151"/>
      <c r="GAO27" s="151"/>
      <c r="GAP27" s="151"/>
      <c r="GAQ27" s="151"/>
      <c r="GAR27" s="151"/>
      <c r="GAS27" s="151"/>
      <c r="GAT27" s="151"/>
      <c r="GAU27" s="151"/>
      <c r="GAV27" s="151"/>
      <c r="GAW27" s="151"/>
      <c r="GAX27" s="151"/>
      <c r="GAY27" s="151"/>
      <c r="GAZ27" s="151"/>
      <c r="GBA27" s="151"/>
      <c r="GBB27" s="151"/>
      <c r="GBC27" s="151"/>
      <c r="GBD27" s="151"/>
      <c r="GBE27" s="151"/>
      <c r="GBF27" s="151"/>
      <c r="GBG27" s="151"/>
      <c r="GBH27" s="151"/>
      <c r="GBI27" s="151"/>
      <c r="GBJ27" s="151"/>
      <c r="GBK27" s="151"/>
      <c r="GBL27" s="151"/>
      <c r="GBM27" s="151"/>
      <c r="GBN27" s="151"/>
      <c r="GBO27" s="151"/>
      <c r="GBP27" s="151"/>
      <c r="GBQ27" s="151"/>
      <c r="GBR27" s="151"/>
      <c r="GBS27" s="151"/>
      <c r="GBT27" s="151"/>
      <c r="GBU27" s="151"/>
      <c r="GBV27" s="151"/>
      <c r="GBW27" s="151"/>
      <c r="GBX27" s="151"/>
      <c r="GBY27" s="151"/>
      <c r="GBZ27" s="151"/>
      <c r="GCA27" s="151"/>
      <c r="GCB27" s="151"/>
      <c r="GCC27" s="151"/>
      <c r="GCD27" s="151"/>
      <c r="GCE27" s="151"/>
      <c r="GCF27" s="151"/>
      <c r="GCG27" s="151"/>
      <c r="GCH27" s="151"/>
      <c r="GCI27" s="151"/>
      <c r="GCJ27" s="151"/>
      <c r="GCK27" s="151"/>
      <c r="GCL27" s="151"/>
      <c r="GCM27" s="151"/>
      <c r="GCN27" s="151"/>
      <c r="GCO27" s="151"/>
      <c r="GCP27" s="151"/>
      <c r="GCQ27" s="151"/>
      <c r="GCR27" s="151"/>
      <c r="GCS27" s="151"/>
      <c r="GCT27" s="151"/>
      <c r="GCU27" s="151"/>
      <c r="GCV27" s="151"/>
      <c r="GCW27" s="151"/>
      <c r="GCX27" s="151"/>
      <c r="GCY27" s="151"/>
      <c r="GCZ27" s="151"/>
      <c r="GDA27" s="151"/>
      <c r="GDB27" s="151"/>
      <c r="GDC27" s="151"/>
      <c r="GDD27" s="151"/>
      <c r="GDE27" s="151"/>
      <c r="GDF27" s="151"/>
      <c r="GDG27" s="151"/>
      <c r="GDH27" s="151"/>
      <c r="GDI27" s="151"/>
      <c r="GDJ27" s="151"/>
      <c r="GDK27" s="151"/>
      <c r="GDL27" s="151"/>
      <c r="GDM27" s="151"/>
      <c r="GDN27" s="151"/>
      <c r="GDO27" s="151"/>
      <c r="GDP27" s="151"/>
      <c r="GDQ27" s="151"/>
      <c r="GDR27" s="151"/>
      <c r="GDS27" s="151"/>
      <c r="GDT27" s="151"/>
      <c r="GDU27" s="151"/>
      <c r="GDV27" s="151"/>
      <c r="GDW27" s="151"/>
      <c r="GDX27" s="151"/>
      <c r="GDY27" s="151"/>
      <c r="GDZ27" s="151"/>
      <c r="GEA27" s="151"/>
      <c r="GEB27" s="151"/>
      <c r="GEC27" s="151"/>
      <c r="GED27" s="151"/>
      <c r="GEE27" s="151"/>
      <c r="GEF27" s="151"/>
      <c r="GEG27" s="151"/>
      <c r="GEH27" s="151"/>
      <c r="GEI27" s="151"/>
      <c r="GEJ27" s="151"/>
      <c r="GEK27" s="151"/>
      <c r="GEL27" s="151"/>
      <c r="GEM27" s="151"/>
      <c r="GEN27" s="151"/>
      <c r="GEO27" s="151"/>
      <c r="GEP27" s="151"/>
      <c r="GEQ27" s="151"/>
      <c r="GER27" s="151"/>
      <c r="GES27" s="151"/>
      <c r="GET27" s="151"/>
      <c r="GEU27" s="151"/>
      <c r="GEV27" s="151"/>
      <c r="GEW27" s="151"/>
      <c r="GEX27" s="151"/>
      <c r="GEY27" s="151"/>
      <c r="GEZ27" s="151"/>
      <c r="GFA27" s="151"/>
      <c r="GFB27" s="151"/>
      <c r="GFC27" s="151"/>
      <c r="GFD27" s="151"/>
      <c r="GFE27" s="151"/>
      <c r="GFF27" s="151"/>
      <c r="GFG27" s="151"/>
      <c r="GFH27" s="151"/>
      <c r="GFI27" s="151"/>
      <c r="GFJ27" s="151"/>
      <c r="GFK27" s="151"/>
      <c r="GFL27" s="151"/>
      <c r="GFM27" s="151"/>
      <c r="GFN27" s="151"/>
      <c r="GFO27" s="151"/>
      <c r="GFP27" s="151"/>
      <c r="GFQ27" s="151"/>
      <c r="GFR27" s="151"/>
      <c r="GFS27" s="151"/>
      <c r="GFT27" s="151"/>
      <c r="GFU27" s="151"/>
      <c r="GFV27" s="151"/>
      <c r="GFW27" s="151"/>
      <c r="GFX27" s="151"/>
      <c r="GFY27" s="151"/>
      <c r="GFZ27" s="151"/>
      <c r="GGA27" s="151"/>
      <c r="GGB27" s="151"/>
      <c r="GGC27" s="151"/>
      <c r="GGD27" s="151"/>
      <c r="GGE27" s="151"/>
      <c r="GGF27" s="151"/>
      <c r="GGG27" s="151"/>
      <c r="GGH27" s="151"/>
      <c r="GGI27" s="151"/>
      <c r="GGJ27" s="151"/>
      <c r="GGK27" s="151"/>
      <c r="GGL27" s="151"/>
      <c r="GGM27" s="151"/>
      <c r="GGN27" s="151"/>
      <c r="GGO27" s="151"/>
      <c r="GGP27" s="151"/>
      <c r="GGQ27" s="151"/>
      <c r="GGR27" s="151"/>
      <c r="GGS27" s="151"/>
      <c r="GGT27" s="151"/>
      <c r="GGU27" s="151"/>
      <c r="GGV27" s="151"/>
      <c r="GGW27" s="151"/>
      <c r="GGX27" s="151"/>
      <c r="GGY27" s="151"/>
      <c r="GGZ27" s="151"/>
      <c r="GHA27" s="151"/>
      <c r="GHB27" s="151"/>
      <c r="GHC27" s="151"/>
      <c r="GHD27" s="151"/>
      <c r="GHE27" s="151"/>
      <c r="GHF27" s="151"/>
      <c r="GHG27" s="151"/>
      <c r="GHH27" s="151"/>
      <c r="GHI27" s="151"/>
      <c r="GHJ27" s="151"/>
      <c r="GHK27" s="151"/>
      <c r="GHL27" s="151"/>
      <c r="GHM27" s="151"/>
      <c r="GHN27" s="151"/>
      <c r="GHO27" s="151"/>
      <c r="GHP27" s="151"/>
      <c r="GHQ27" s="151"/>
      <c r="GHR27" s="151"/>
      <c r="GHS27" s="151"/>
      <c r="GHT27" s="151"/>
      <c r="GHU27" s="151"/>
      <c r="GHV27" s="151"/>
      <c r="GHW27" s="151"/>
      <c r="GHX27" s="151"/>
      <c r="GHY27" s="151"/>
      <c r="GHZ27" s="151"/>
      <c r="GIA27" s="151"/>
      <c r="GIB27" s="151"/>
      <c r="GIC27" s="151"/>
      <c r="GID27" s="151"/>
      <c r="GIE27" s="151"/>
      <c r="GIF27" s="151"/>
      <c r="GIG27" s="151"/>
      <c r="GIH27" s="151"/>
      <c r="GII27" s="151"/>
      <c r="GIJ27" s="151"/>
      <c r="GIK27" s="151"/>
      <c r="GIL27" s="151"/>
      <c r="GIM27" s="151"/>
      <c r="GIN27" s="151"/>
      <c r="GIO27" s="151"/>
      <c r="GIP27" s="151"/>
      <c r="GIQ27" s="151"/>
      <c r="GIR27" s="151"/>
      <c r="GIS27" s="151"/>
      <c r="GIT27" s="151"/>
      <c r="GIU27" s="151"/>
      <c r="GIV27" s="151"/>
      <c r="GIW27" s="151"/>
      <c r="GIX27" s="151"/>
      <c r="GIY27" s="151"/>
      <c r="GIZ27" s="151"/>
      <c r="GJA27" s="151"/>
      <c r="GJB27" s="151"/>
      <c r="GJC27" s="151"/>
      <c r="GJD27" s="151"/>
      <c r="GJE27" s="151"/>
      <c r="GJF27" s="151"/>
      <c r="GJG27" s="151"/>
      <c r="GJH27" s="151"/>
      <c r="GJI27" s="151"/>
      <c r="GJJ27" s="151"/>
      <c r="GJK27" s="151"/>
      <c r="GJL27" s="151"/>
      <c r="GJM27" s="151"/>
      <c r="GJN27" s="151"/>
      <c r="GJO27" s="151"/>
      <c r="GJP27" s="151"/>
      <c r="GJQ27" s="151"/>
      <c r="GJR27" s="151"/>
      <c r="GJS27" s="151"/>
      <c r="GJT27" s="151"/>
      <c r="GJU27" s="151"/>
      <c r="GJV27" s="151"/>
      <c r="GJW27" s="151"/>
      <c r="GJX27" s="151"/>
      <c r="GJY27" s="151"/>
      <c r="GJZ27" s="151"/>
      <c r="GKA27" s="151"/>
      <c r="GKB27" s="151"/>
      <c r="GKC27" s="151"/>
      <c r="GKD27" s="151"/>
      <c r="GKE27" s="151"/>
      <c r="GKF27" s="151"/>
      <c r="GKG27" s="151"/>
      <c r="GKH27" s="151"/>
      <c r="GKI27" s="151"/>
      <c r="GKJ27" s="151"/>
      <c r="GKK27" s="151"/>
      <c r="GKL27" s="151"/>
      <c r="GKM27" s="151"/>
      <c r="GKN27" s="151"/>
      <c r="GKO27" s="151"/>
      <c r="GKP27" s="151"/>
      <c r="GKQ27" s="151"/>
      <c r="GKR27" s="151"/>
      <c r="GKS27" s="151"/>
      <c r="GKT27" s="151"/>
      <c r="GKU27" s="151"/>
      <c r="GKV27" s="151"/>
      <c r="GKW27" s="151"/>
      <c r="GKX27" s="151"/>
      <c r="GKY27" s="151"/>
      <c r="GKZ27" s="151"/>
      <c r="GLA27" s="151"/>
      <c r="GLB27" s="151"/>
      <c r="GLC27" s="151"/>
      <c r="GLD27" s="151"/>
      <c r="GLE27" s="151"/>
      <c r="GLF27" s="151"/>
      <c r="GLG27" s="151"/>
      <c r="GLH27" s="151"/>
      <c r="GLI27" s="151"/>
      <c r="GLJ27" s="151"/>
      <c r="GLK27" s="151"/>
      <c r="GLL27" s="151"/>
      <c r="GLM27" s="151"/>
      <c r="GLN27" s="151"/>
      <c r="GLO27" s="151"/>
      <c r="GLP27" s="151"/>
      <c r="GLQ27" s="151"/>
      <c r="GLR27" s="151"/>
      <c r="GLS27" s="151"/>
      <c r="GLT27" s="151"/>
      <c r="GLU27" s="151"/>
      <c r="GLV27" s="151"/>
      <c r="GLW27" s="151"/>
      <c r="GLX27" s="151"/>
      <c r="GLY27" s="151"/>
      <c r="GLZ27" s="151"/>
      <c r="GMA27" s="151"/>
      <c r="GMB27" s="151"/>
      <c r="GMC27" s="151"/>
      <c r="GMD27" s="151"/>
      <c r="GME27" s="151"/>
      <c r="GMF27" s="151"/>
      <c r="GMG27" s="151"/>
      <c r="GMH27" s="151"/>
      <c r="GMI27" s="151"/>
      <c r="GMJ27" s="151"/>
      <c r="GMK27" s="151"/>
      <c r="GML27" s="151"/>
      <c r="GMM27" s="151"/>
      <c r="GMN27" s="151"/>
      <c r="GMO27" s="151"/>
      <c r="GMP27" s="151"/>
      <c r="GMQ27" s="151"/>
      <c r="GMR27" s="151"/>
      <c r="GMS27" s="151"/>
      <c r="GMT27" s="151"/>
      <c r="GMU27" s="151"/>
      <c r="GMV27" s="151"/>
      <c r="GMW27" s="151"/>
      <c r="GMX27" s="151"/>
      <c r="GMY27" s="151"/>
      <c r="GMZ27" s="151"/>
      <c r="GNA27" s="151"/>
      <c r="GNB27" s="151"/>
      <c r="GNC27" s="151"/>
      <c r="GND27" s="151"/>
      <c r="GNE27" s="151"/>
      <c r="GNF27" s="151"/>
      <c r="GNG27" s="151"/>
      <c r="GNH27" s="151"/>
      <c r="GNI27" s="151"/>
      <c r="GNJ27" s="151"/>
      <c r="GNK27" s="151"/>
      <c r="GNL27" s="151"/>
      <c r="GNM27" s="151"/>
      <c r="GNN27" s="151"/>
      <c r="GNO27" s="151"/>
      <c r="GNP27" s="151"/>
      <c r="GNQ27" s="151"/>
      <c r="GNR27" s="151"/>
      <c r="GNS27" s="151"/>
      <c r="GNT27" s="151"/>
      <c r="GNU27" s="151"/>
      <c r="GNV27" s="151"/>
      <c r="GNW27" s="151"/>
      <c r="GNX27" s="151"/>
      <c r="GNY27" s="151"/>
      <c r="GNZ27" s="151"/>
      <c r="GOA27" s="151"/>
      <c r="GOB27" s="151"/>
      <c r="GOC27" s="151"/>
      <c r="GOD27" s="151"/>
      <c r="GOE27" s="151"/>
      <c r="GOF27" s="151"/>
      <c r="GOG27" s="151"/>
      <c r="GOH27" s="151"/>
      <c r="GOI27" s="151"/>
      <c r="GOJ27" s="151"/>
      <c r="GOK27" s="151"/>
      <c r="GOL27" s="151"/>
      <c r="GOM27" s="151"/>
      <c r="GON27" s="151"/>
      <c r="GOO27" s="151"/>
      <c r="GOP27" s="151"/>
      <c r="GOQ27" s="151"/>
      <c r="GOR27" s="151"/>
      <c r="GOS27" s="151"/>
      <c r="GOT27" s="151"/>
      <c r="GOU27" s="151"/>
      <c r="GOV27" s="151"/>
      <c r="GOW27" s="151"/>
      <c r="GOX27" s="151"/>
      <c r="GOY27" s="151"/>
      <c r="GOZ27" s="151"/>
      <c r="GPA27" s="151"/>
      <c r="GPB27" s="151"/>
      <c r="GPC27" s="151"/>
      <c r="GPD27" s="151"/>
      <c r="GPE27" s="151"/>
      <c r="GPF27" s="151"/>
      <c r="GPG27" s="151"/>
      <c r="GPH27" s="151"/>
      <c r="GPI27" s="151"/>
      <c r="GPJ27" s="151"/>
      <c r="GPK27" s="151"/>
      <c r="GPL27" s="151"/>
      <c r="GPM27" s="151"/>
      <c r="GPN27" s="151"/>
      <c r="GPO27" s="151"/>
      <c r="GPP27" s="151"/>
      <c r="GPQ27" s="151"/>
      <c r="GPR27" s="151"/>
      <c r="GPS27" s="151"/>
      <c r="GPT27" s="151"/>
      <c r="GPU27" s="151"/>
      <c r="GPV27" s="151"/>
      <c r="GPW27" s="151"/>
      <c r="GPX27" s="151"/>
      <c r="GPY27" s="151"/>
      <c r="GPZ27" s="151"/>
      <c r="GQA27" s="151"/>
      <c r="GQB27" s="151"/>
      <c r="GQC27" s="151"/>
      <c r="GQD27" s="151"/>
      <c r="GQE27" s="151"/>
      <c r="GQF27" s="151"/>
      <c r="GQG27" s="151"/>
      <c r="GQH27" s="151"/>
      <c r="GQI27" s="151"/>
      <c r="GQJ27" s="151"/>
      <c r="GQK27" s="151"/>
      <c r="GQL27" s="151"/>
      <c r="GQM27" s="151"/>
      <c r="GQN27" s="151"/>
      <c r="GQO27" s="151"/>
      <c r="GQP27" s="151"/>
      <c r="GQQ27" s="151"/>
      <c r="GQR27" s="151"/>
      <c r="GQS27" s="151"/>
      <c r="GQT27" s="151"/>
      <c r="GQU27" s="151"/>
      <c r="GQV27" s="151"/>
      <c r="GQW27" s="151"/>
      <c r="GQX27" s="151"/>
      <c r="GQY27" s="151"/>
      <c r="GQZ27" s="151"/>
      <c r="GRA27" s="151"/>
      <c r="GRB27" s="151"/>
      <c r="GRC27" s="151"/>
      <c r="GRD27" s="151"/>
      <c r="GRE27" s="151"/>
      <c r="GRF27" s="151"/>
      <c r="GRG27" s="151"/>
      <c r="GRH27" s="151"/>
      <c r="GRI27" s="151"/>
      <c r="GRJ27" s="151"/>
      <c r="GRK27" s="151"/>
      <c r="GRL27" s="151"/>
      <c r="GRM27" s="151"/>
      <c r="GRN27" s="151"/>
      <c r="GRO27" s="151"/>
      <c r="GRP27" s="151"/>
      <c r="GRQ27" s="151"/>
      <c r="GRR27" s="151"/>
      <c r="GRS27" s="151"/>
      <c r="GRT27" s="151"/>
      <c r="GRU27" s="151"/>
      <c r="GRV27" s="151"/>
      <c r="GRW27" s="151"/>
      <c r="GRX27" s="151"/>
      <c r="GRY27" s="151"/>
      <c r="GRZ27" s="151"/>
      <c r="GSA27" s="151"/>
      <c r="GSB27" s="151"/>
      <c r="GSC27" s="151"/>
      <c r="GSD27" s="151"/>
      <c r="GSE27" s="151"/>
      <c r="GSF27" s="151"/>
      <c r="GSG27" s="151"/>
      <c r="GSH27" s="151"/>
      <c r="GSI27" s="151"/>
      <c r="GSJ27" s="151"/>
      <c r="GSK27" s="151"/>
      <c r="GSL27" s="151"/>
      <c r="GSM27" s="151"/>
      <c r="GSN27" s="151"/>
      <c r="GSO27" s="151"/>
      <c r="GSP27" s="151"/>
      <c r="GSQ27" s="151"/>
      <c r="GSR27" s="151"/>
      <c r="GSS27" s="151"/>
      <c r="GST27" s="151"/>
      <c r="GSU27" s="151"/>
      <c r="GSV27" s="151"/>
      <c r="GSW27" s="151"/>
      <c r="GSX27" s="151"/>
      <c r="GSY27" s="151"/>
      <c r="GSZ27" s="151"/>
      <c r="GTA27" s="151"/>
      <c r="GTB27" s="151"/>
      <c r="GTC27" s="151"/>
      <c r="GTD27" s="151"/>
      <c r="GTE27" s="151"/>
      <c r="GTF27" s="151"/>
      <c r="GTG27" s="151"/>
      <c r="GTH27" s="151"/>
      <c r="GTI27" s="151"/>
      <c r="GTJ27" s="151"/>
      <c r="GTK27" s="151"/>
      <c r="GTL27" s="151"/>
      <c r="GTM27" s="151"/>
    </row>
    <row r="28" spans="1:5265" s="151" customFormat="1" x14ac:dyDescent="0.2">
      <c r="A28" s="554">
        <f t="shared" si="6"/>
        <v>23</v>
      </c>
      <c r="B28" s="521"/>
      <c r="C28" s="401"/>
      <c r="D28" s="179"/>
      <c r="E28" s="471"/>
      <c r="F28" s="180"/>
      <c r="G28" s="470">
        <f t="shared" si="7"/>
        <v>0</v>
      </c>
      <c r="H28" s="557"/>
      <c r="I28" s="338"/>
      <c r="J28" s="401"/>
      <c r="K28" s="401"/>
      <c r="L28" s="556"/>
      <c r="M28" s="179"/>
      <c r="N28" s="338"/>
      <c r="O28" s="397"/>
      <c r="P28" s="397"/>
      <c r="Q28" s="176"/>
      <c r="R28" s="175"/>
      <c r="S28" s="177"/>
      <c r="T28" s="405">
        <f t="shared" si="12"/>
        <v>0</v>
      </c>
      <c r="U28" s="406">
        <f t="shared" si="13"/>
        <v>0</v>
      </c>
      <c r="V28" s="407">
        <f t="shared" si="14"/>
        <v>0</v>
      </c>
      <c r="W28" s="182"/>
      <c r="X28" s="180"/>
      <c r="Y28" s="179"/>
      <c r="Z28" s="337"/>
      <c r="AA28" s="103"/>
      <c r="AB28" s="103"/>
      <c r="AC28" s="185"/>
      <c r="AD28" s="127"/>
      <c r="AE28" s="126">
        <f>SUMIF('PMO Worksheet'!N28,"No",'PMO Worksheet'!V28)</f>
        <v>0</v>
      </c>
      <c r="AF28" s="126">
        <f>SUMIF('PMO Worksheet'!N28,"No",'PMO Worksheet'!U28)</f>
        <v>0</v>
      </c>
      <c r="AG28" s="126">
        <f>SUMIF('PMO Worksheet'!N28,"yes",'PMO Worksheet'!V28)</f>
        <v>0</v>
      </c>
      <c r="AH28" s="126">
        <f>SUMIF('PMO Worksheet'!N28,"Yes",'PMO Worksheet'!U28)</f>
        <v>0</v>
      </c>
      <c r="AI28" s="127"/>
      <c r="AJ28" s="127"/>
      <c r="AK28" s="126">
        <f>SUMIF('PMO Worksheet'!P28,"down",'PMO Worksheet'!T28)</f>
        <v>0</v>
      </c>
      <c r="AL28" s="126">
        <f>SUMIF('PMO Worksheet'!P28,"Up",'PMO Worksheet'!T28)</f>
        <v>0</v>
      </c>
      <c r="AM28" s="126">
        <f>SUMIF('PMO Worksheet'!N28,"no",AL28)</f>
        <v>0</v>
      </c>
      <c r="AN28" s="126">
        <f>SUMIF('PMO Worksheet'!N28,"no",AK28)</f>
        <v>0</v>
      </c>
      <c r="AO28" s="126">
        <f>SUMIF('PMO Worksheet'!N28,"yes",AL28)</f>
        <v>0</v>
      </c>
      <c r="AP28" s="126">
        <f>SUMIF('PMO Worksheet'!N28,"Yes",AK28)</f>
        <v>0</v>
      </c>
      <c r="AQ28" s="165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</row>
    <row r="29" spans="1:5265" s="151" customFormat="1" x14ac:dyDescent="0.2">
      <c r="A29" s="554">
        <f t="shared" si="6"/>
        <v>24</v>
      </c>
      <c r="B29" s="521"/>
      <c r="C29" s="401"/>
      <c r="D29" s="179"/>
      <c r="E29" s="471"/>
      <c r="F29" s="180"/>
      <c r="G29" s="470">
        <f t="shared" si="7"/>
        <v>0</v>
      </c>
      <c r="H29" s="557"/>
      <c r="I29" s="338"/>
      <c r="J29" s="401"/>
      <c r="K29" s="401"/>
      <c r="L29" s="556"/>
      <c r="M29" s="179"/>
      <c r="N29" s="338"/>
      <c r="O29" s="397"/>
      <c r="P29" s="397"/>
      <c r="Q29" s="176"/>
      <c r="R29" s="175"/>
      <c r="S29" s="177"/>
      <c r="T29" s="405">
        <f t="shared" si="12"/>
        <v>0</v>
      </c>
      <c r="U29" s="406">
        <f t="shared" si="13"/>
        <v>0</v>
      </c>
      <c r="V29" s="407">
        <f t="shared" si="14"/>
        <v>0</v>
      </c>
      <c r="W29" s="182"/>
      <c r="X29" s="180"/>
      <c r="Y29" s="179"/>
      <c r="Z29" s="337"/>
      <c r="AA29" s="103"/>
      <c r="AB29" s="103"/>
      <c r="AC29" s="185"/>
      <c r="AD29" s="127"/>
      <c r="AE29" s="126">
        <f>SUMIF('PMO Worksheet'!N29,"No",'PMO Worksheet'!V29)</f>
        <v>0</v>
      </c>
      <c r="AF29" s="126">
        <f>SUMIF('PMO Worksheet'!N29,"No",'PMO Worksheet'!U29)</f>
        <v>0</v>
      </c>
      <c r="AG29" s="126">
        <f>SUMIF('PMO Worksheet'!N29,"yes",'PMO Worksheet'!V29)</f>
        <v>0</v>
      </c>
      <c r="AH29" s="126">
        <f>SUMIF('PMO Worksheet'!N29,"Yes",'PMO Worksheet'!U29)</f>
        <v>0</v>
      </c>
      <c r="AI29" s="127"/>
      <c r="AJ29" s="127"/>
      <c r="AK29" s="126">
        <f>SUMIF('PMO Worksheet'!P29,"down",'PMO Worksheet'!T29)</f>
        <v>0</v>
      </c>
      <c r="AL29" s="126">
        <f>SUMIF('PMO Worksheet'!P29,"Up",'PMO Worksheet'!T29)</f>
        <v>0</v>
      </c>
      <c r="AM29" s="126">
        <f>SUMIF('PMO Worksheet'!N29,"no",AL29)</f>
        <v>0</v>
      </c>
      <c r="AN29" s="126">
        <f>SUMIF('PMO Worksheet'!N29,"no",AK29)</f>
        <v>0</v>
      </c>
      <c r="AO29" s="126">
        <f>SUMIF('PMO Worksheet'!N29,"yes",AL29)</f>
        <v>0</v>
      </c>
      <c r="AP29" s="126">
        <f>SUMIF('PMO Worksheet'!N29,"Yes",AK29)</f>
        <v>0</v>
      </c>
      <c r="AQ29" s="165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</row>
    <row r="30" spans="1:5265" s="151" customFormat="1" x14ac:dyDescent="0.2">
      <c r="A30" s="554">
        <f t="shared" si="6"/>
        <v>25</v>
      </c>
      <c r="B30" s="521"/>
      <c r="C30" s="401"/>
      <c r="D30" s="179"/>
      <c r="E30" s="471"/>
      <c r="F30" s="180"/>
      <c r="G30" s="470">
        <f t="shared" si="7"/>
        <v>0</v>
      </c>
      <c r="H30" s="557"/>
      <c r="I30" s="338"/>
      <c r="J30" s="401"/>
      <c r="K30" s="401"/>
      <c r="L30" s="556"/>
      <c r="M30" s="179"/>
      <c r="N30" s="338"/>
      <c r="O30" s="397"/>
      <c r="P30" s="397"/>
      <c r="Q30" s="176"/>
      <c r="R30" s="175"/>
      <c r="S30" s="177"/>
      <c r="T30" s="405">
        <f t="shared" si="12"/>
        <v>0</v>
      </c>
      <c r="U30" s="406">
        <f t="shared" si="13"/>
        <v>0</v>
      </c>
      <c r="V30" s="407">
        <f t="shared" si="14"/>
        <v>0</v>
      </c>
      <c r="W30" s="182"/>
      <c r="X30" s="180"/>
      <c r="Y30" s="179"/>
      <c r="Z30" s="337"/>
      <c r="AA30" s="103"/>
      <c r="AB30" s="103"/>
      <c r="AC30" s="185"/>
      <c r="AD30" s="127"/>
      <c r="AE30" s="126">
        <f>SUMIF('PMO Worksheet'!N30,"No",'PMO Worksheet'!V30)</f>
        <v>0</v>
      </c>
      <c r="AF30" s="126">
        <f>SUMIF('PMO Worksheet'!N30,"No",'PMO Worksheet'!U30)</f>
        <v>0</v>
      </c>
      <c r="AG30" s="126">
        <f>SUMIF('PMO Worksheet'!N30,"yes",'PMO Worksheet'!V30)</f>
        <v>0</v>
      </c>
      <c r="AH30" s="126">
        <f>SUMIF('PMO Worksheet'!N30,"Yes",'PMO Worksheet'!U30)</f>
        <v>0</v>
      </c>
      <c r="AI30" s="127"/>
      <c r="AJ30" s="127"/>
      <c r="AK30" s="126">
        <f>SUMIF('PMO Worksheet'!P30,"down",'PMO Worksheet'!T30)</f>
        <v>0</v>
      </c>
      <c r="AL30" s="126">
        <f>SUMIF('PMO Worksheet'!P30,"Up",'PMO Worksheet'!T30)</f>
        <v>0</v>
      </c>
      <c r="AM30" s="126">
        <f>SUMIF('PMO Worksheet'!N30,"no",AL30)</f>
        <v>0</v>
      </c>
      <c r="AN30" s="126">
        <f>SUMIF('PMO Worksheet'!N30,"no",AK30)</f>
        <v>0</v>
      </c>
      <c r="AO30" s="126">
        <f>SUMIF('PMO Worksheet'!N30,"yes",AL30)</f>
        <v>0</v>
      </c>
      <c r="AP30" s="126">
        <f>SUMIF('PMO Worksheet'!N30,"Yes",AK30)</f>
        <v>0</v>
      </c>
      <c r="AQ30" s="165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</row>
    <row r="31" spans="1:5265" s="151" customFormat="1" x14ac:dyDescent="0.2">
      <c r="A31" s="554">
        <f t="shared" si="6"/>
        <v>26</v>
      </c>
      <c r="B31" s="521"/>
      <c r="C31" s="401"/>
      <c r="D31" s="179"/>
      <c r="E31" s="471"/>
      <c r="F31" s="180"/>
      <c r="G31" s="470">
        <f t="shared" si="7"/>
        <v>0</v>
      </c>
      <c r="H31" s="557"/>
      <c r="I31" s="338"/>
      <c r="J31" s="401"/>
      <c r="K31" s="401"/>
      <c r="L31" s="556"/>
      <c r="M31" s="179"/>
      <c r="N31" s="338"/>
      <c r="O31" s="397"/>
      <c r="P31" s="397"/>
      <c r="Q31" s="176"/>
      <c r="R31" s="175"/>
      <c r="S31" s="177"/>
      <c r="T31" s="405">
        <f t="shared" si="12"/>
        <v>0</v>
      </c>
      <c r="U31" s="406">
        <f t="shared" si="13"/>
        <v>0</v>
      </c>
      <c r="V31" s="407">
        <f t="shared" si="14"/>
        <v>0</v>
      </c>
      <c r="W31" s="182"/>
      <c r="X31" s="180"/>
      <c r="Y31" s="179"/>
      <c r="Z31" s="337"/>
      <c r="AA31" s="103"/>
      <c r="AB31" s="103"/>
      <c r="AC31" s="185"/>
      <c r="AD31" s="127"/>
      <c r="AE31" s="126">
        <f>SUMIF('PMO Worksheet'!N31,"No",'PMO Worksheet'!V31)</f>
        <v>0</v>
      </c>
      <c r="AF31" s="126">
        <f>SUMIF('PMO Worksheet'!N31,"No",'PMO Worksheet'!U31)</f>
        <v>0</v>
      </c>
      <c r="AG31" s="126">
        <f>SUMIF('PMO Worksheet'!N31,"yes",'PMO Worksheet'!V31)</f>
        <v>0</v>
      </c>
      <c r="AH31" s="126">
        <f>SUMIF('PMO Worksheet'!N31,"Yes",'PMO Worksheet'!U31)</f>
        <v>0</v>
      </c>
      <c r="AI31" s="127"/>
      <c r="AJ31" s="127"/>
      <c r="AK31" s="126">
        <f>SUMIF('PMO Worksheet'!P31,"down",'PMO Worksheet'!T31)</f>
        <v>0</v>
      </c>
      <c r="AL31" s="126">
        <f>SUMIF('PMO Worksheet'!P31,"Up",'PMO Worksheet'!T31)</f>
        <v>0</v>
      </c>
      <c r="AM31" s="126">
        <f>SUMIF('PMO Worksheet'!N31,"no",AL31)</f>
        <v>0</v>
      </c>
      <c r="AN31" s="126">
        <f>SUMIF('PMO Worksheet'!N31,"no",AK31)</f>
        <v>0</v>
      </c>
      <c r="AO31" s="126">
        <f>SUMIF('PMO Worksheet'!N31,"yes",AL31)</f>
        <v>0</v>
      </c>
      <c r="AP31" s="126">
        <f>SUMIF('PMO Worksheet'!N31,"Yes",AK31)</f>
        <v>0</v>
      </c>
      <c r="AQ31" s="165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</row>
    <row r="32" spans="1:5265" s="433" customFormat="1" ht="15.75" x14ac:dyDescent="0.2">
      <c r="A32" s="554">
        <f t="shared" si="6"/>
        <v>27</v>
      </c>
      <c r="B32" s="521"/>
      <c r="C32" s="401"/>
      <c r="D32" s="179"/>
      <c r="E32" s="471"/>
      <c r="F32" s="180"/>
      <c r="G32" s="470">
        <f t="shared" si="7"/>
        <v>0</v>
      </c>
      <c r="H32" s="557"/>
      <c r="I32" s="338"/>
      <c r="J32" s="82"/>
      <c r="K32" s="401"/>
      <c r="L32" s="181"/>
      <c r="M32" s="179"/>
      <c r="N32" s="338"/>
      <c r="O32" s="397"/>
      <c r="P32" s="397"/>
      <c r="Q32" s="176"/>
      <c r="R32" s="175"/>
      <c r="S32" s="177"/>
      <c r="T32" s="405">
        <f t="shared" si="12"/>
        <v>0</v>
      </c>
      <c r="U32" s="406">
        <f t="shared" si="13"/>
        <v>0</v>
      </c>
      <c r="V32" s="407">
        <f t="shared" si="14"/>
        <v>0</v>
      </c>
      <c r="W32" s="182"/>
      <c r="X32" s="180"/>
      <c r="Y32" s="179"/>
      <c r="Z32" s="337"/>
      <c r="AA32" s="103"/>
      <c r="AB32" s="103"/>
      <c r="AC32" s="185"/>
      <c r="AD32" s="127"/>
      <c r="AE32" s="126">
        <f>SUMIF('PMO Worksheet'!N32,"No",'PMO Worksheet'!V32)</f>
        <v>0</v>
      </c>
      <c r="AF32" s="126">
        <f>SUMIF('PMO Worksheet'!N32,"No",'PMO Worksheet'!U32)</f>
        <v>0</v>
      </c>
      <c r="AG32" s="126">
        <f>SUMIF('PMO Worksheet'!N32,"yes",'PMO Worksheet'!V32)</f>
        <v>0</v>
      </c>
      <c r="AH32" s="126">
        <f>SUMIF('PMO Worksheet'!N32,"Yes",'PMO Worksheet'!U32)</f>
        <v>0</v>
      </c>
      <c r="AI32" s="127"/>
      <c r="AJ32" s="127"/>
      <c r="AK32" s="126">
        <f>SUMIF('PMO Worksheet'!P32,"down",'PMO Worksheet'!T32)</f>
        <v>0</v>
      </c>
      <c r="AL32" s="126">
        <f>SUMIF('PMO Worksheet'!P32,"Up",'PMO Worksheet'!T32)</f>
        <v>0</v>
      </c>
      <c r="AM32" s="126">
        <f>SUMIF('PMO Worksheet'!N32,"no",AL32)</f>
        <v>0</v>
      </c>
      <c r="AN32" s="126">
        <f>SUMIF('PMO Worksheet'!N32,"no",AK32)</f>
        <v>0</v>
      </c>
      <c r="AO32" s="126">
        <f>SUMIF('PMO Worksheet'!N32,"yes",AL32)</f>
        <v>0</v>
      </c>
      <c r="AP32" s="126">
        <f>SUMIF('PMO Worksheet'!N32,"Yes",AK32)</f>
        <v>0</v>
      </c>
      <c r="AQ32" s="165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151"/>
      <c r="HJ32" s="151"/>
      <c r="HK32" s="151"/>
      <c r="HL32" s="151"/>
      <c r="HM32" s="151"/>
      <c r="HN32" s="151"/>
      <c r="HO32" s="151"/>
      <c r="HP32" s="151"/>
      <c r="HQ32" s="151"/>
      <c r="HR32" s="151"/>
      <c r="HS32" s="151"/>
      <c r="HT32" s="151"/>
      <c r="HU32" s="151"/>
      <c r="HV32" s="151"/>
      <c r="HW32" s="151"/>
      <c r="HX32" s="151"/>
      <c r="HY32" s="151"/>
      <c r="HZ32" s="151"/>
      <c r="IA32" s="151"/>
      <c r="IB32" s="151"/>
      <c r="IC32" s="151"/>
      <c r="ID32" s="151"/>
      <c r="IE32" s="151"/>
      <c r="IF32" s="151"/>
      <c r="IG32" s="151"/>
      <c r="IH32" s="151"/>
      <c r="II32" s="151"/>
      <c r="IJ32" s="151"/>
      <c r="IK32" s="151"/>
      <c r="IL32" s="151"/>
      <c r="IM32" s="151"/>
      <c r="IN32" s="151"/>
      <c r="IO32" s="151"/>
      <c r="IP32" s="151"/>
      <c r="IQ32" s="151"/>
      <c r="IR32" s="151"/>
      <c r="IS32" s="151"/>
      <c r="IT32" s="151"/>
      <c r="IU32" s="151"/>
      <c r="IV32" s="151"/>
      <c r="IW32" s="151"/>
      <c r="IX32" s="151"/>
      <c r="IY32" s="151"/>
      <c r="IZ32" s="151"/>
      <c r="JA32" s="151"/>
      <c r="JB32" s="151"/>
      <c r="JC32" s="151"/>
      <c r="JD32" s="151"/>
      <c r="JE32" s="151"/>
      <c r="JF32" s="151"/>
      <c r="JG32" s="151"/>
      <c r="JH32" s="151"/>
      <c r="JI32" s="151"/>
      <c r="JJ32" s="151"/>
      <c r="JK32" s="151"/>
      <c r="JL32" s="151"/>
      <c r="JM32" s="151"/>
      <c r="JN32" s="151"/>
      <c r="JO32" s="151"/>
      <c r="JP32" s="151"/>
      <c r="JQ32" s="151"/>
      <c r="JR32" s="151"/>
      <c r="JS32" s="151"/>
      <c r="JT32" s="151"/>
      <c r="JU32" s="151"/>
      <c r="JV32" s="151"/>
      <c r="JW32" s="151"/>
      <c r="JX32" s="151"/>
      <c r="JY32" s="151"/>
      <c r="JZ32" s="151"/>
      <c r="KA32" s="151"/>
      <c r="KB32" s="151"/>
      <c r="KC32" s="151"/>
      <c r="KD32" s="151"/>
      <c r="KE32" s="151"/>
      <c r="KF32" s="151"/>
      <c r="KG32" s="151"/>
      <c r="KH32" s="151"/>
      <c r="KI32" s="151"/>
      <c r="KJ32" s="151"/>
      <c r="KK32" s="151"/>
      <c r="KL32" s="151"/>
      <c r="KM32" s="151"/>
      <c r="KN32" s="151"/>
      <c r="KO32" s="151"/>
      <c r="KP32" s="151"/>
      <c r="KQ32" s="151"/>
      <c r="KR32" s="151"/>
      <c r="KS32" s="151"/>
      <c r="KT32" s="151"/>
      <c r="KU32" s="151"/>
      <c r="KV32" s="151"/>
      <c r="KW32" s="151"/>
      <c r="KX32" s="151"/>
      <c r="KY32" s="151"/>
      <c r="KZ32" s="151"/>
      <c r="LA32" s="151"/>
      <c r="LB32" s="151"/>
      <c r="LC32" s="151"/>
      <c r="LD32" s="151"/>
      <c r="LE32" s="151"/>
      <c r="LF32" s="151"/>
      <c r="LG32" s="151"/>
      <c r="LH32" s="151"/>
      <c r="LI32" s="151"/>
      <c r="LJ32" s="151"/>
      <c r="LK32" s="151"/>
      <c r="LL32" s="151"/>
      <c r="LM32" s="151"/>
      <c r="LN32" s="151"/>
      <c r="LO32" s="151"/>
      <c r="LP32" s="151"/>
      <c r="LQ32" s="151"/>
      <c r="LR32" s="151"/>
      <c r="LS32" s="151"/>
      <c r="LT32" s="151"/>
      <c r="LU32" s="151"/>
      <c r="LV32" s="151"/>
      <c r="LW32" s="151"/>
      <c r="LX32" s="151"/>
      <c r="LY32" s="151"/>
      <c r="LZ32" s="151"/>
      <c r="MA32" s="151"/>
      <c r="MB32" s="151"/>
      <c r="MC32" s="151"/>
      <c r="MD32" s="151"/>
      <c r="ME32" s="151"/>
      <c r="MF32" s="151"/>
      <c r="MG32" s="151"/>
      <c r="MH32" s="151"/>
      <c r="MI32" s="151"/>
      <c r="MJ32" s="151"/>
      <c r="MK32" s="151"/>
      <c r="ML32" s="151"/>
      <c r="MM32" s="151"/>
      <c r="MN32" s="151"/>
      <c r="MO32" s="151"/>
      <c r="MP32" s="151"/>
      <c r="MQ32" s="151"/>
      <c r="MR32" s="151"/>
      <c r="MS32" s="151"/>
      <c r="MT32" s="151"/>
      <c r="MU32" s="151"/>
      <c r="MV32" s="151"/>
      <c r="MW32" s="151"/>
      <c r="MX32" s="151"/>
      <c r="MY32" s="151"/>
      <c r="MZ32" s="151"/>
      <c r="NA32" s="151"/>
      <c r="NB32" s="151"/>
      <c r="NC32" s="151"/>
      <c r="ND32" s="151"/>
      <c r="NE32" s="151"/>
      <c r="NF32" s="151"/>
      <c r="NG32" s="151"/>
      <c r="NH32" s="151"/>
      <c r="NI32" s="151"/>
      <c r="NJ32" s="151"/>
      <c r="NK32" s="151"/>
      <c r="NL32" s="151"/>
      <c r="NM32" s="151"/>
      <c r="NN32" s="151"/>
      <c r="NO32" s="151"/>
      <c r="NP32" s="151"/>
      <c r="NQ32" s="151"/>
      <c r="NR32" s="151"/>
      <c r="NS32" s="151"/>
      <c r="NT32" s="151"/>
      <c r="NU32" s="151"/>
      <c r="NV32" s="151"/>
      <c r="NW32" s="151"/>
      <c r="NX32" s="151"/>
      <c r="NY32" s="151"/>
      <c r="NZ32" s="151"/>
      <c r="OA32" s="151"/>
      <c r="OB32" s="151"/>
      <c r="OC32" s="151"/>
      <c r="OD32" s="151"/>
      <c r="OE32" s="151"/>
      <c r="OF32" s="151"/>
      <c r="OG32" s="151"/>
      <c r="OH32" s="151"/>
      <c r="OI32" s="151"/>
      <c r="OJ32" s="151"/>
      <c r="OK32" s="151"/>
      <c r="OL32" s="151"/>
      <c r="OM32" s="151"/>
      <c r="ON32" s="151"/>
      <c r="OO32" s="151"/>
      <c r="OP32" s="151"/>
      <c r="OQ32" s="151"/>
      <c r="OR32" s="151"/>
      <c r="OS32" s="151"/>
      <c r="OT32" s="151"/>
      <c r="OU32" s="151"/>
      <c r="OV32" s="151"/>
      <c r="OW32" s="151"/>
      <c r="OX32" s="151"/>
      <c r="OY32" s="151"/>
      <c r="OZ32" s="151"/>
      <c r="PA32" s="151"/>
      <c r="PB32" s="151"/>
      <c r="PC32" s="151"/>
      <c r="PD32" s="151"/>
      <c r="PE32" s="151"/>
      <c r="PF32" s="151"/>
      <c r="PG32" s="151"/>
      <c r="PH32" s="151"/>
      <c r="PI32" s="151"/>
      <c r="PJ32" s="151"/>
      <c r="PK32" s="151"/>
      <c r="PL32" s="151"/>
      <c r="PM32" s="151"/>
      <c r="PN32" s="151"/>
      <c r="PO32" s="151"/>
      <c r="PP32" s="151"/>
      <c r="PQ32" s="151"/>
      <c r="PR32" s="151"/>
      <c r="PS32" s="151"/>
      <c r="PT32" s="151"/>
      <c r="PU32" s="151"/>
      <c r="PV32" s="151"/>
      <c r="PW32" s="151"/>
      <c r="PX32" s="151"/>
      <c r="PY32" s="151"/>
      <c r="PZ32" s="151"/>
      <c r="QA32" s="151"/>
      <c r="QB32" s="151"/>
      <c r="QC32" s="151"/>
      <c r="QD32" s="151"/>
      <c r="QE32" s="151"/>
      <c r="QF32" s="151"/>
      <c r="QG32" s="151"/>
      <c r="QH32" s="151"/>
      <c r="QI32" s="151"/>
      <c r="QJ32" s="151"/>
      <c r="QK32" s="151"/>
      <c r="QL32" s="151"/>
      <c r="QM32" s="151"/>
      <c r="QN32" s="151"/>
      <c r="QO32" s="151"/>
      <c r="QP32" s="151"/>
      <c r="QQ32" s="151"/>
      <c r="QR32" s="151"/>
      <c r="QS32" s="151"/>
      <c r="QT32" s="151"/>
      <c r="QU32" s="151"/>
      <c r="QV32" s="151"/>
      <c r="QW32" s="151"/>
      <c r="QX32" s="151"/>
      <c r="QY32" s="151"/>
      <c r="QZ32" s="151"/>
      <c r="RA32" s="151"/>
      <c r="RB32" s="151"/>
      <c r="RC32" s="151"/>
      <c r="RD32" s="151"/>
      <c r="RE32" s="151"/>
      <c r="RF32" s="151"/>
      <c r="RG32" s="151"/>
      <c r="RH32" s="151"/>
      <c r="RI32" s="151"/>
      <c r="RJ32" s="151"/>
      <c r="RK32" s="151"/>
      <c r="RL32" s="151"/>
      <c r="RM32" s="151"/>
      <c r="RN32" s="151"/>
      <c r="RO32" s="151"/>
      <c r="RP32" s="151"/>
      <c r="RQ32" s="151"/>
      <c r="RR32" s="151"/>
      <c r="RS32" s="151"/>
      <c r="RT32" s="151"/>
      <c r="RU32" s="151"/>
      <c r="RV32" s="151"/>
      <c r="RW32" s="151"/>
      <c r="RX32" s="151"/>
      <c r="RY32" s="151"/>
      <c r="RZ32" s="151"/>
      <c r="SA32" s="151"/>
      <c r="SB32" s="151"/>
      <c r="SC32" s="151"/>
      <c r="SD32" s="151"/>
      <c r="SE32" s="151"/>
      <c r="SF32" s="151"/>
      <c r="SG32" s="151"/>
      <c r="SH32" s="151"/>
      <c r="SI32" s="151"/>
      <c r="SJ32" s="151"/>
      <c r="SK32" s="151"/>
      <c r="SL32" s="151"/>
      <c r="SM32" s="151"/>
      <c r="SN32" s="151"/>
      <c r="SO32" s="151"/>
      <c r="SP32" s="151"/>
      <c r="SQ32" s="151"/>
      <c r="SR32" s="151"/>
      <c r="SS32" s="151"/>
      <c r="ST32" s="151"/>
      <c r="SU32" s="151"/>
      <c r="SV32" s="151"/>
      <c r="SW32" s="151"/>
      <c r="SX32" s="151"/>
      <c r="SY32" s="151"/>
      <c r="SZ32" s="151"/>
      <c r="TA32" s="151"/>
      <c r="TB32" s="151"/>
      <c r="TC32" s="151"/>
      <c r="TD32" s="151"/>
      <c r="TE32" s="151"/>
      <c r="TF32" s="151"/>
      <c r="TG32" s="151"/>
      <c r="TH32" s="151"/>
      <c r="TI32" s="151"/>
      <c r="TJ32" s="151"/>
      <c r="TK32" s="151"/>
      <c r="TL32" s="151"/>
      <c r="TM32" s="151"/>
      <c r="TN32" s="151"/>
      <c r="TO32" s="151"/>
      <c r="TP32" s="151"/>
      <c r="TQ32" s="151"/>
      <c r="TR32" s="151"/>
      <c r="TS32" s="151"/>
      <c r="TT32" s="151"/>
      <c r="TU32" s="151"/>
      <c r="TV32" s="151"/>
      <c r="TW32" s="151"/>
      <c r="TX32" s="151"/>
      <c r="TY32" s="151"/>
      <c r="TZ32" s="151"/>
      <c r="UA32" s="151"/>
      <c r="UB32" s="151"/>
      <c r="UC32" s="151"/>
      <c r="UD32" s="151"/>
      <c r="UE32" s="151"/>
      <c r="UF32" s="151"/>
      <c r="UG32" s="151"/>
      <c r="UH32" s="151"/>
      <c r="UI32" s="151"/>
      <c r="UJ32" s="151"/>
      <c r="UK32" s="151"/>
      <c r="UL32" s="151"/>
      <c r="UM32" s="151"/>
      <c r="UN32" s="151"/>
      <c r="UO32" s="151"/>
      <c r="UP32" s="151"/>
      <c r="UQ32" s="151"/>
      <c r="UR32" s="151"/>
      <c r="US32" s="151"/>
      <c r="UT32" s="151"/>
      <c r="UU32" s="151"/>
      <c r="UV32" s="151"/>
      <c r="UW32" s="151"/>
      <c r="UX32" s="151"/>
      <c r="UY32" s="151"/>
      <c r="UZ32" s="151"/>
      <c r="VA32" s="151"/>
      <c r="VB32" s="151"/>
      <c r="VC32" s="151"/>
      <c r="VD32" s="151"/>
      <c r="VE32" s="151"/>
      <c r="VF32" s="151"/>
      <c r="VG32" s="151"/>
      <c r="VH32" s="151"/>
      <c r="VI32" s="151"/>
      <c r="VJ32" s="151"/>
      <c r="VK32" s="151"/>
      <c r="VL32" s="151"/>
      <c r="VM32" s="151"/>
      <c r="VN32" s="151"/>
      <c r="VO32" s="151"/>
      <c r="VP32" s="151"/>
      <c r="VQ32" s="151"/>
      <c r="VR32" s="151"/>
      <c r="VS32" s="151"/>
      <c r="VT32" s="151"/>
      <c r="VU32" s="151"/>
      <c r="VV32" s="151"/>
      <c r="VW32" s="151"/>
      <c r="VX32" s="151"/>
      <c r="VY32" s="151"/>
      <c r="VZ32" s="151"/>
      <c r="WA32" s="151"/>
      <c r="WB32" s="151"/>
      <c r="WC32" s="151"/>
      <c r="WD32" s="151"/>
      <c r="WE32" s="151"/>
      <c r="WF32" s="151"/>
      <c r="WG32" s="151"/>
      <c r="WH32" s="151"/>
      <c r="WI32" s="151"/>
      <c r="WJ32" s="151"/>
      <c r="WK32" s="151"/>
      <c r="WL32" s="151"/>
      <c r="WM32" s="151"/>
      <c r="WN32" s="151"/>
      <c r="WO32" s="151"/>
      <c r="WP32" s="151"/>
      <c r="WQ32" s="151"/>
      <c r="WR32" s="151"/>
      <c r="WS32" s="151"/>
      <c r="WT32" s="151"/>
      <c r="WU32" s="151"/>
      <c r="WV32" s="151"/>
      <c r="WW32" s="151"/>
      <c r="WX32" s="151"/>
      <c r="WY32" s="151"/>
      <c r="WZ32" s="151"/>
      <c r="XA32" s="151"/>
      <c r="XB32" s="151"/>
      <c r="XC32" s="151"/>
      <c r="XD32" s="151"/>
      <c r="XE32" s="151"/>
      <c r="XF32" s="151"/>
      <c r="XG32" s="151"/>
      <c r="XH32" s="151"/>
      <c r="XI32" s="151"/>
      <c r="XJ32" s="151"/>
      <c r="XK32" s="151"/>
      <c r="XL32" s="151"/>
      <c r="XM32" s="151"/>
      <c r="XN32" s="151"/>
      <c r="XO32" s="151"/>
      <c r="XP32" s="151"/>
      <c r="XQ32" s="151"/>
      <c r="XR32" s="151"/>
      <c r="XS32" s="151"/>
      <c r="XT32" s="151"/>
      <c r="XU32" s="151"/>
      <c r="XV32" s="151"/>
      <c r="XW32" s="151"/>
      <c r="XX32" s="151"/>
      <c r="XY32" s="151"/>
      <c r="XZ32" s="151"/>
      <c r="YA32" s="151"/>
      <c r="YB32" s="151"/>
      <c r="YC32" s="151"/>
      <c r="YD32" s="151"/>
      <c r="YE32" s="151"/>
      <c r="YF32" s="151"/>
      <c r="YG32" s="151"/>
      <c r="YH32" s="151"/>
      <c r="YI32" s="151"/>
      <c r="YJ32" s="151"/>
      <c r="YK32" s="151"/>
      <c r="YL32" s="151"/>
      <c r="YM32" s="151"/>
      <c r="YN32" s="151"/>
      <c r="YO32" s="151"/>
      <c r="YP32" s="151"/>
      <c r="YQ32" s="151"/>
      <c r="YR32" s="151"/>
      <c r="YS32" s="151"/>
      <c r="YT32" s="151"/>
      <c r="YU32" s="151"/>
      <c r="YV32" s="151"/>
      <c r="YW32" s="151"/>
      <c r="YX32" s="151"/>
      <c r="YY32" s="151"/>
      <c r="YZ32" s="151"/>
      <c r="ZA32" s="151"/>
      <c r="ZB32" s="151"/>
      <c r="ZC32" s="151"/>
      <c r="ZD32" s="151"/>
      <c r="ZE32" s="151"/>
      <c r="ZF32" s="151"/>
      <c r="ZG32" s="151"/>
      <c r="ZH32" s="151"/>
      <c r="ZI32" s="151"/>
      <c r="ZJ32" s="151"/>
      <c r="ZK32" s="151"/>
      <c r="ZL32" s="151"/>
      <c r="ZM32" s="151"/>
      <c r="ZN32" s="151"/>
      <c r="ZO32" s="151"/>
      <c r="ZP32" s="151"/>
      <c r="ZQ32" s="151"/>
      <c r="ZR32" s="151"/>
      <c r="ZS32" s="151"/>
      <c r="ZT32" s="151"/>
      <c r="ZU32" s="151"/>
      <c r="ZV32" s="151"/>
      <c r="ZW32" s="151"/>
      <c r="ZX32" s="151"/>
      <c r="ZY32" s="151"/>
      <c r="ZZ32" s="151"/>
      <c r="AAA32" s="151"/>
      <c r="AAB32" s="151"/>
      <c r="AAC32" s="151"/>
      <c r="AAD32" s="151"/>
      <c r="AAE32" s="151"/>
      <c r="AAF32" s="151"/>
      <c r="AAG32" s="151"/>
      <c r="AAH32" s="151"/>
      <c r="AAI32" s="151"/>
      <c r="AAJ32" s="151"/>
      <c r="AAK32" s="151"/>
      <c r="AAL32" s="151"/>
      <c r="AAM32" s="151"/>
      <c r="AAN32" s="151"/>
      <c r="AAO32" s="151"/>
      <c r="AAP32" s="151"/>
      <c r="AAQ32" s="151"/>
      <c r="AAR32" s="151"/>
      <c r="AAS32" s="151"/>
      <c r="AAT32" s="151"/>
      <c r="AAU32" s="151"/>
      <c r="AAV32" s="151"/>
      <c r="AAW32" s="151"/>
      <c r="AAX32" s="151"/>
      <c r="AAY32" s="151"/>
      <c r="AAZ32" s="151"/>
      <c r="ABA32" s="151"/>
      <c r="ABB32" s="151"/>
      <c r="ABC32" s="151"/>
      <c r="ABD32" s="151"/>
      <c r="ABE32" s="151"/>
      <c r="ABF32" s="151"/>
      <c r="ABG32" s="151"/>
      <c r="ABH32" s="151"/>
      <c r="ABI32" s="151"/>
      <c r="ABJ32" s="151"/>
      <c r="ABK32" s="151"/>
      <c r="ABL32" s="151"/>
      <c r="ABM32" s="151"/>
      <c r="ABN32" s="151"/>
      <c r="ABO32" s="151"/>
      <c r="ABP32" s="151"/>
      <c r="ABQ32" s="151"/>
      <c r="ABR32" s="151"/>
      <c r="ABS32" s="151"/>
      <c r="ABT32" s="151"/>
      <c r="ABU32" s="151"/>
      <c r="ABV32" s="151"/>
      <c r="ABW32" s="151"/>
      <c r="ABX32" s="151"/>
      <c r="ABY32" s="151"/>
      <c r="ABZ32" s="151"/>
      <c r="ACA32" s="151"/>
      <c r="ACB32" s="151"/>
      <c r="ACC32" s="151"/>
      <c r="ACD32" s="151"/>
      <c r="ACE32" s="151"/>
      <c r="ACF32" s="151"/>
      <c r="ACG32" s="151"/>
      <c r="ACH32" s="151"/>
      <c r="ACI32" s="151"/>
      <c r="ACJ32" s="151"/>
      <c r="ACK32" s="151"/>
      <c r="ACL32" s="151"/>
      <c r="ACM32" s="151"/>
      <c r="ACN32" s="151"/>
      <c r="ACO32" s="151"/>
      <c r="ACP32" s="151"/>
      <c r="ACQ32" s="151"/>
      <c r="ACR32" s="151"/>
      <c r="ACS32" s="151"/>
      <c r="ACT32" s="151"/>
      <c r="ACU32" s="151"/>
      <c r="ACV32" s="151"/>
      <c r="ACW32" s="151"/>
      <c r="ACX32" s="151"/>
      <c r="ACY32" s="151"/>
      <c r="ACZ32" s="151"/>
      <c r="ADA32" s="151"/>
      <c r="ADB32" s="151"/>
      <c r="ADC32" s="151"/>
      <c r="ADD32" s="151"/>
      <c r="ADE32" s="151"/>
      <c r="ADF32" s="151"/>
      <c r="ADG32" s="151"/>
      <c r="ADH32" s="151"/>
      <c r="ADI32" s="151"/>
      <c r="ADJ32" s="151"/>
      <c r="ADK32" s="151"/>
      <c r="ADL32" s="151"/>
      <c r="ADM32" s="151"/>
      <c r="ADN32" s="151"/>
      <c r="ADO32" s="151"/>
      <c r="ADP32" s="151"/>
      <c r="ADQ32" s="151"/>
      <c r="ADR32" s="151"/>
      <c r="ADS32" s="151"/>
      <c r="ADT32" s="151"/>
      <c r="ADU32" s="151"/>
      <c r="ADV32" s="151"/>
      <c r="ADW32" s="151"/>
      <c r="ADX32" s="151"/>
      <c r="ADY32" s="151"/>
      <c r="ADZ32" s="151"/>
      <c r="AEA32" s="151"/>
      <c r="AEB32" s="151"/>
      <c r="AEC32" s="151"/>
      <c r="AED32" s="151"/>
      <c r="AEE32" s="151"/>
      <c r="AEF32" s="151"/>
      <c r="AEG32" s="151"/>
      <c r="AEH32" s="151"/>
      <c r="AEI32" s="151"/>
      <c r="AEJ32" s="151"/>
      <c r="AEK32" s="151"/>
      <c r="AEL32" s="151"/>
      <c r="AEM32" s="151"/>
      <c r="AEN32" s="151"/>
      <c r="AEO32" s="151"/>
      <c r="AEP32" s="151"/>
      <c r="AEQ32" s="151"/>
      <c r="AER32" s="151"/>
      <c r="AES32" s="151"/>
      <c r="AET32" s="151"/>
      <c r="AEU32" s="151"/>
      <c r="AEV32" s="151"/>
      <c r="AEW32" s="151"/>
      <c r="AEX32" s="151"/>
      <c r="AEY32" s="151"/>
      <c r="AEZ32" s="151"/>
      <c r="AFA32" s="151"/>
      <c r="AFB32" s="151"/>
      <c r="AFC32" s="151"/>
      <c r="AFD32" s="151"/>
      <c r="AFE32" s="151"/>
      <c r="AFF32" s="151"/>
      <c r="AFG32" s="151"/>
      <c r="AFH32" s="151"/>
      <c r="AFI32" s="151"/>
      <c r="AFJ32" s="151"/>
      <c r="AFK32" s="151"/>
      <c r="AFL32" s="151"/>
      <c r="AFM32" s="151"/>
      <c r="AFN32" s="151"/>
      <c r="AFO32" s="151"/>
      <c r="AFP32" s="151"/>
      <c r="AFQ32" s="151"/>
      <c r="AFR32" s="151"/>
      <c r="AFS32" s="151"/>
      <c r="AFT32" s="151"/>
      <c r="AFU32" s="151"/>
      <c r="AFV32" s="151"/>
      <c r="AFW32" s="151"/>
      <c r="AFX32" s="151"/>
      <c r="AFY32" s="151"/>
      <c r="AFZ32" s="151"/>
      <c r="AGA32" s="151"/>
      <c r="AGB32" s="151"/>
      <c r="AGC32" s="151"/>
      <c r="AGD32" s="151"/>
      <c r="AGE32" s="151"/>
      <c r="AGF32" s="151"/>
      <c r="AGG32" s="151"/>
      <c r="AGH32" s="151"/>
      <c r="AGI32" s="151"/>
      <c r="AGJ32" s="151"/>
      <c r="AGK32" s="151"/>
      <c r="AGL32" s="151"/>
      <c r="AGM32" s="151"/>
      <c r="AGN32" s="151"/>
      <c r="AGO32" s="151"/>
      <c r="AGP32" s="151"/>
      <c r="AGQ32" s="151"/>
      <c r="AGR32" s="151"/>
      <c r="AGS32" s="151"/>
      <c r="AGT32" s="151"/>
      <c r="AGU32" s="151"/>
      <c r="AGV32" s="151"/>
      <c r="AGW32" s="151"/>
      <c r="AGX32" s="151"/>
      <c r="AGY32" s="151"/>
      <c r="AGZ32" s="151"/>
      <c r="AHA32" s="151"/>
      <c r="AHB32" s="151"/>
      <c r="AHC32" s="151"/>
      <c r="AHD32" s="151"/>
      <c r="AHE32" s="151"/>
      <c r="AHF32" s="151"/>
      <c r="AHG32" s="151"/>
      <c r="AHH32" s="151"/>
      <c r="AHI32" s="151"/>
      <c r="AHJ32" s="151"/>
      <c r="AHK32" s="151"/>
      <c r="AHL32" s="151"/>
      <c r="AHM32" s="151"/>
      <c r="AHN32" s="151"/>
      <c r="AHO32" s="151"/>
      <c r="AHP32" s="151"/>
      <c r="AHQ32" s="151"/>
      <c r="AHR32" s="151"/>
      <c r="AHS32" s="151"/>
      <c r="AHT32" s="151"/>
      <c r="AHU32" s="151"/>
      <c r="AHV32" s="151"/>
      <c r="AHW32" s="151"/>
      <c r="AHX32" s="151"/>
      <c r="AHY32" s="151"/>
      <c r="AHZ32" s="151"/>
      <c r="AIA32" s="151"/>
      <c r="AIB32" s="151"/>
      <c r="AIC32" s="151"/>
      <c r="AID32" s="151"/>
      <c r="AIE32" s="151"/>
      <c r="AIF32" s="151"/>
      <c r="AIG32" s="151"/>
      <c r="AIH32" s="151"/>
      <c r="AII32" s="151"/>
      <c r="AIJ32" s="151"/>
      <c r="AIK32" s="151"/>
      <c r="AIL32" s="151"/>
      <c r="AIM32" s="151"/>
      <c r="AIN32" s="151"/>
      <c r="AIO32" s="151"/>
      <c r="AIP32" s="151"/>
      <c r="AIQ32" s="151"/>
      <c r="AIR32" s="151"/>
      <c r="AIS32" s="151"/>
      <c r="AIT32" s="151"/>
      <c r="AIU32" s="151"/>
      <c r="AIV32" s="151"/>
      <c r="AIW32" s="151"/>
      <c r="AIX32" s="151"/>
      <c r="AIY32" s="151"/>
      <c r="AIZ32" s="151"/>
      <c r="AJA32" s="151"/>
      <c r="AJB32" s="151"/>
      <c r="AJC32" s="151"/>
      <c r="AJD32" s="151"/>
      <c r="AJE32" s="151"/>
      <c r="AJF32" s="151"/>
      <c r="AJG32" s="151"/>
      <c r="AJH32" s="151"/>
      <c r="AJI32" s="151"/>
      <c r="AJJ32" s="151"/>
      <c r="AJK32" s="151"/>
      <c r="AJL32" s="151"/>
      <c r="AJM32" s="151"/>
      <c r="AJN32" s="151"/>
      <c r="AJO32" s="151"/>
      <c r="AJP32" s="151"/>
      <c r="AJQ32" s="151"/>
      <c r="AJR32" s="151"/>
      <c r="AJS32" s="151"/>
      <c r="AJT32" s="151"/>
      <c r="AJU32" s="151"/>
      <c r="AJV32" s="151"/>
      <c r="AJW32" s="151"/>
      <c r="AJX32" s="151"/>
      <c r="AJY32" s="151"/>
      <c r="AJZ32" s="151"/>
      <c r="AKA32" s="151"/>
      <c r="AKB32" s="151"/>
      <c r="AKC32" s="151"/>
      <c r="AKD32" s="151"/>
      <c r="AKE32" s="151"/>
      <c r="AKF32" s="151"/>
      <c r="AKG32" s="151"/>
      <c r="AKH32" s="151"/>
      <c r="AKI32" s="151"/>
      <c r="AKJ32" s="151"/>
      <c r="AKK32" s="151"/>
      <c r="AKL32" s="151"/>
      <c r="AKM32" s="151"/>
      <c r="AKN32" s="151"/>
      <c r="AKO32" s="151"/>
      <c r="AKP32" s="151"/>
      <c r="AKQ32" s="151"/>
      <c r="AKR32" s="151"/>
      <c r="AKS32" s="151"/>
      <c r="AKT32" s="151"/>
      <c r="AKU32" s="151"/>
      <c r="AKV32" s="151"/>
      <c r="AKW32" s="151"/>
      <c r="AKX32" s="151"/>
      <c r="AKY32" s="151"/>
      <c r="AKZ32" s="151"/>
      <c r="ALA32" s="151"/>
      <c r="ALB32" s="151"/>
      <c r="ALC32" s="151"/>
      <c r="ALD32" s="151"/>
      <c r="ALE32" s="151"/>
      <c r="ALF32" s="151"/>
      <c r="ALG32" s="151"/>
      <c r="ALH32" s="151"/>
      <c r="ALI32" s="151"/>
      <c r="ALJ32" s="151"/>
      <c r="ALK32" s="151"/>
      <c r="ALL32" s="151"/>
      <c r="ALM32" s="151"/>
      <c r="ALN32" s="151"/>
      <c r="ALO32" s="151"/>
      <c r="ALP32" s="151"/>
      <c r="ALQ32" s="151"/>
      <c r="ALR32" s="151"/>
      <c r="ALS32" s="151"/>
      <c r="ALT32" s="151"/>
      <c r="ALU32" s="151"/>
      <c r="ALV32" s="151"/>
      <c r="ALW32" s="151"/>
      <c r="ALX32" s="151"/>
      <c r="ALY32" s="151"/>
      <c r="ALZ32" s="151"/>
      <c r="AMA32" s="151"/>
      <c r="AMB32" s="151"/>
      <c r="AMC32" s="151"/>
      <c r="AMD32" s="151"/>
      <c r="AME32" s="151"/>
      <c r="AMF32" s="151"/>
      <c r="AMG32" s="151"/>
      <c r="AMH32" s="151"/>
      <c r="AMI32" s="151"/>
      <c r="AMJ32" s="151"/>
      <c r="AMK32" s="151"/>
      <c r="AML32" s="151"/>
      <c r="AMM32" s="151"/>
      <c r="AMN32" s="151"/>
      <c r="AMO32" s="151"/>
      <c r="AMP32" s="151"/>
      <c r="AMQ32" s="151"/>
      <c r="AMR32" s="151"/>
      <c r="AMS32" s="151"/>
      <c r="AMT32" s="151"/>
      <c r="AMU32" s="151"/>
      <c r="AMV32" s="151"/>
      <c r="AMW32" s="151"/>
      <c r="AMX32" s="151"/>
      <c r="AMY32" s="151"/>
      <c r="AMZ32" s="151"/>
      <c r="ANA32" s="151"/>
      <c r="ANB32" s="151"/>
      <c r="ANC32" s="151"/>
      <c r="AND32" s="151"/>
      <c r="ANE32" s="151"/>
      <c r="ANF32" s="151"/>
      <c r="ANG32" s="151"/>
      <c r="ANH32" s="151"/>
      <c r="ANI32" s="151"/>
      <c r="ANJ32" s="151"/>
      <c r="ANK32" s="151"/>
      <c r="ANL32" s="151"/>
      <c r="ANM32" s="151"/>
      <c r="ANN32" s="151"/>
      <c r="ANO32" s="151"/>
      <c r="ANP32" s="151"/>
      <c r="ANQ32" s="151"/>
      <c r="ANR32" s="151"/>
      <c r="ANS32" s="151"/>
      <c r="ANT32" s="151"/>
      <c r="ANU32" s="151"/>
      <c r="ANV32" s="151"/>
      <c r="ANW32" s="151"/>
      <c r="ANX32" s="151"/>
      <c r="ANY32" s="151"/>
      <c r="ANZ32" s="151"/>
      <c r="AOA32" s="151"/>
      <c r="AOB32" s="151"/>
      <c r="AOC32" s="151"/>
      <c r="AOD32" s="151"/>
      <c r="AOE32" s="151"/>
      <c r="AOF32" s="151"/>
      <c r="AOG32" s="151"/>
      <c r="AOH32" s="151"/>
      <c r="AOI32" s="151"/>
      <c r="AOJ32" s="151"/>
      <c r="AOK32" s="151"/>
      <c r="AOL32" s="151"/>
      <c r="AOM32" s="151"/>
      <c r="AON32" s="151"/>
      <c r="AOO32" s="151"/>
      <c r="AOP32" s="151"/>
      <c r="AOQ32" s="151"/>
      <c r="AOR32" s="151"/>
      <c r="AOS32" s="151"/>
      <c r="AOT32" s="151"/>
      <c r="AOU32" s="151"/>
      <c r="AOV32" s="151"/>
      <c r="AOW32" s="151"/>
      <c r="AOX32" s="151"/>
      <c r="AOY32" s="151"/>
      <c r="AOZ32" s="151"/>
      <c r="APA32" s="151"/>
      <c r="APB32" s="151"/>
      <c r="APC32" s="151"/>
      <c r="APD32" s="151"/>
      <c r="APE32" s="151"/>
      <c r="APF32" s="151"/>
      <c r="APG32" s="151"/>
      <c r="APH32" s="151"/>
      <c r="API32" s="151"/>
      <c r="APJ32" s="151"/>
      <c r="APK32" s="151"/>
      <c r="APL32" s="151"/>
      <c r="APM32" s="151"/>
      <c r="APN32" s="151"/>
      <c r="APO32" s="151"/>
      <c r="APP32" s="151"/>
      <c r="APQ32" s="151"/>
      <c r="APR32" s="151"/>
      <c r="APS32" s="151"/>
      <c r="APT32" s="151"/>
      <c r="APU32" s="151"/>
      <c r="APV32" s="151"/>
      <c r="APW32" s="151"/>
      <c r="APX32" s="151"/>
      <c r="APY32" s="151"/>
      <c r="APZ32" s="151"/>
      <c r="AQA32" s="151"/>
      <c r="AQB32" s="151"/>
      <c r="AQC32" s="151"/>
      <c r="AQD32" s="151"/>
      <c r="AQE32" s="151"/>
      <c r="AQF32" s="151"/>
      <c r="AQG32" s="151"/>
      <c r="AQH32" s="151"/>
      <c r="AQI32" s="151"/>
      <c r="AQJ32" s="151"/>
      <c r="AQK32" s="151"/>
      <c r="AQL32" s="151"/>
      <c r="AQM32" s="151"/>
      <c r="AQN32" s="151"/>
      <c r="AQO32" s="151"/>
      <c r="AQP32" s="151"/>
      <c r="AQQ32" s="151"/>
      <c r="AQR32" s="151"/>
      <c r="AQS32" s="151"/>
      <c r="AQT32" s="151"/>
      <c r="AQU32" s="151"/>
      <c r="AQV32" s="151"/>
      <c r="AQW32" s="151"/>
      <c r="AQX32" s="151"/>
      <c r="AQY32" s="151"/>
      <c r="AQZ32" s="151"/>
      <c r="ARA32" s="151"/>
      <c r="ARB32" s="151"/>
      <c r="ARC32" s="151"/>
      <c r="ARD32" s="151"/>
      <c r="ARE32" s="151"/>
      <c r="ARF32" s="151"/>
      <c r="ARG32" s="151"/>
      <c r="ARH32" s="151"/>
      <c r="ARI32" s="151"/>
      <c r="ARJ32" s="151"/>
      <c r="ARK32" s="151"/>
      <c r="ARL32" s="151"/>
      <c r="ARM32" s="151"/>
      <c r="ARN32" s="151"/>
      <c r="ARO32" s="151"/>
      <c r="ARP32" s="151"/>
      <c r="ARQ32" s="151"/>
      <c r="ARR32" s="151"/>
      <c r="ARS32" s="151"/>
      <c r="ART32" s="151"/>
      <c r="ARU32" s="151"/>
      <c r="ARV32" s="151"/>
      <c r="ARW32" s="151"/>
      <c r="ARX32" s="151"/>
      <c r="ARY32" s="151"/>
      <c r="ARZ32" s="151"/>
      <c r="ASA32" s="151"/>
      <c r="ASB32" s="151"/>
      <c r="ASC32" s="151"/>
      <c r="ASD32" s="151"/>
      <c r="ASE32" s="151"/>
      <c r="ASF32" s="151"/>
      <c r="ASG32" s="151"/>
      <c r="ASH32" s="151"/>
      <c r="ASI32" s="151"/>
      <c r="ASJ32" s="151"/>
      <c r="ASK32" s="151"/>
      <c r="ASL32" s="151"/>
      <c r="ASM32" s="151"/>
      <c r="ASN32" s="151"/>
      <c r="ASO32" s="151"/>
      <c r="ASP32" s="151"/>
      <c r="ASQ32" s="151"/>
      <c r="ASR32" s="151"/>
      <c r="ASS32" s="151"/>
      <c r="AST32" s="151"/>
      <c r="ASU32" s="151"/>
      <c r="ASV32" s="151"/>
      <c r="ASW32" s="151"/>
      <c r="ASX32" s="151"/>
      <c r="ASY32" s="151"/>
      <c r="ASZ32" s="151"/>
      <c r="ATA32" s="151"/>
      <c r="ATB32" s="151"/>
      <c r="ATC32" s="151"/>
      <c r="ATD32" s="151"/>
      <c r="ATE32" s="151"/>
      <c r="ATF32" s="151"/>
      <c r="ATG32" s="151"/>
      <c r="ATH32" s="151"/>
      <c r="ATI32" s="151"/>
      <c r="ATJ32" s="151"/>
      <c r="ATK32" s="151"/>
      <c r="ATL32" s="151"/>
      <c r="ATM32" s="151"/>
      <c r="ATN32" s="151"/>
      <c r="ATO32" s="151"/>
      <c r="ATP32" s="151"/>
      <c r="ATQ32" s="151"/>
      <c r="ATR32" s="151"/>
      <c r="ATS32" s="151"/>
      <c r="ATT32" s="151"/>
      <c r="ATU32" s="151"/>
      <c r="ATV32" s="151"/>
      <c r="ATW32" s="151"/>
      <c r="ATX32" s="151"/>
      <c r="ATY32" s="151"/>
      <c r="ATZ32" s="151"/>
      <c r="AUA32" s="151"/>
      <c r="AUB32" s="151"/>
      <c r="AUC32" s="151"/>
      <c r="AUD32" s="151"/>
      <c r="AUE32" s="151"/>
      <c r="AUF32" s="151"/>
      <c r="AUG32" s="151"/>
      <c r="AUH32" s="151"/>
      <c r="AUI32" s="151"/>
      <c r="AUJ32" s="151"/>
      <c r="AUK32" s="151"/>
      <c r="AUL32" s="151"/>
      <c r="AUM32" s="151"/>
      <c r="AUN32" s="151"/>
      <c r="AUO32" s="151"/>
      <c r="AUP32" s="151"/>
      <c r="AUQ32" s="151"/>
      <c r="AUR32" s="151"/>
      <c r="AUS32" s="151"/>
      <c r="AUT32" s="151"/>
      <c r="AUU32" s="151"/>
      <c r="AUV32" s="151"/>
      <c r="AUW32" s="151"/>
      <c r="AUX32" s="151"/>
      <c r="AUY32" s="151"/>
      <c r="AUZ32" s="151"/>
      <c r="AVA32" s="151"/>
      <c r="AVB32" s="151"/>
      <c r="AVC32" s="151"/>
      <c r="AVD32" s="151"/>
      <c r="AVE32" s="151"/>
      <c r="AVF32" s="151"/>
      <c r="AVG32" s="151"/>
      <c r="AVH32" s="151"/>
      <c r="AVI32" s="151"/>
      <c r="AVJ32" s="151"/>
      <c r="AVK32" s="151"/>
      <c r="AVL32" s="151"/>
      <c r="AVM32" s="151"/>
      <c r="AVN32" s="151"/>
      <c r="AVO32" s="151"/>
      <c r="AVP32" s="151"/>
      <c r="AVQ32" s="151"/>
      <c r="AVR32" s="151"/>
      <c r="AVS32" s="151"/>
      <c r="AVT32" s="151"/>
      <c r="AVU32" s="151"/>
      <c r="AVV32" s="151"/>
      <c r="AVW32" s="151"/>
      <c r="AVX32" s="151"/>
      <c r="AVY32" s="151"/>
      <c r="AVZ32" s="151"/>
      <c r="AWA32" s="151"/>
      <c r="AWB32" s="151"/>
      <c r="AWC32" s="151"/>
      <c r="AWD32" s="151"/>
      <c r="AWE32" s="151"/>
      <c r="AWF32" s="151"/>
      <c r="AWG32" s="151"/>
      <c r="AWH32" s="151"/>
      <c r="AWI32" s="151"/>
      <c r="AWJ32" s="151"/>
      <c r="AWK32" s="151"/>
      <c r="AWL32" s="151"/>
      <c r="AWM32" s="151"/>
      <c r="AWN32" s="151"/>
      <c r="AWO32" s="151"/>
      <c r="AWP32" s="151"/>
      <c r="AWQ32" s="151"/>
      <c r="AWR32" s="151"/>
      <c r="AWS32" s="151"/>
      <c r="AWT32" s="151"/>
      <c r="AWU32" s="151"/>
      <c r="AWV32" s="151"/>
      <c r="AWW32" s="151"/>
      <c r="AWX32" s="151"/>
      <c r="AWY32" s="151"/>
      <c r="AWZ32" s="151"/>
      <c r="AXA32" s="151"/>
      <c r="AXB32" s="151"/>
      <c r="AXC32" s="151"/>
      <c r="AXD32" s="151"/>
      <c r="AXE32" s="151"/>
      <c r="AXF32" s="151"/>
      <c r="AXG32" s="151"/>
      <c r="AXH32" s="151"/>
      <c r="AXI32" s="151"/>
      <c r="AXJ32" s="151"/>
      <c r="AXK32" s="151"/>
      <c r="AXL32" s="151"/>
      <c r="AXM32" s="151"/>
      <c r="AXN32" s="151"/>
      <c r="AXO32" s="151"/>
      <c r="AXP32" s="151"/>
      <c r="AXQ32" s="151"/>
      <c r="AXR32" s="151"/>
      <c r="AXS32" s="151"/>
      <c r="AXT32" s="151"/>
      <c r="AXU32" s="151"/>
      <c r="AXV32" s="151"/>
      <c r="AXW32" s="151"/>
      <c r="AXX32" s="151"/>
      <c r="AXY32" s="151"/>
      <c r="AXZ32" s="151"/>
      <c r="AYA32" s="151"/>
      <c r="AYB32" s="151"/>
      <c r="AYC32" s="151"/>
      <c r="AYD32" s="151"/>
      <c r="AYE32" s="151"/>
      <c r="AYF32" s="151"/>
      <c r="AYG32" s="151"/>
      <c r="AYH32" s="151"/>
      <c r="AYI32" s="151"/>
      <c r="AYJ32" s="151"/>
      <c r="AYK32" s="151"/>
      <c r="AYL32" s="151"/>
      <c r="AYM32" s="151"/>
      <c r="AYN32" s="151"/>
      <c r="AYO32" s="151"/>
      <c r="AYP32" s="151"/>
      <c r="AYQ32" s="151"/>
      <c r="AYR32" s="151"/>
      <c r="AYS32" s="151"/>
      <c r="AYT32" s="151"/>
      <c r="AYU32" s="151"/>
      <c r="AYV32" s="151"/>
      <c r="AYW32" s="151"/>
      <c r="AYX32" s="151"/>
      <c r="AYY32" s="151"/>
      <c r="AYZ32" s="151"/>
      <c r="AZA32" s="151"/>
      <c r="AZB32" s="151"/>
      <c r="AZC32" s="151"/>
      <c r="AZD32" s="151"/>
      <c r="AZE32" s="151"/>
      <c r="AZF32" s="151"/>
      <c r="AZG32" s="151"/>
      <c r="AZH32" s="151"/>
      <c r="AZI32" s="151"/>
      <c r="AZJ32" s="151"/>
      <c r="AZK32" s="151"/>
      <c r="AZL32" s="151"/>
      <c r="AZM32" s="151"/>
      <c r="AZN32" s="151"/>
      <c r="AZO32" s="151"/>
      <c r="AZP32" s="151"/>
      <c r="AZQ32" s="151"/>
      <c r="AZR32" s="151"/>
      <c r="AZS32" s="151"/>
      <c r="AZT32" s="151"/>
      <c r="AZU32" s="151"/>
      <c r="AZV32" s="151"/>
      <c r="AZW32" s="151"/>
      <c r="AZX32" s="151"/>
      <c r="AZY32" s="151"/>
      <c r="AZZ32" s="151"/>
      <c r="BAA32" s="151"/>
      <c r="BAB32" s="151"/>
      <c r="BAC32" s="151"/>
      <c r="BAD32" s="151"/>
      <c r="BAE32" s="151"/>
      <c r="BAF32" s="151"/>
      <c r="BAG32" s="151"/>
      <c r="BAH32" s="151"/>
      <c r="BAI32" s="151"/>
      <c r="BAJ32" s="151"/>
      <c r="BAK32" s="151"/>
      <c r="BAL32" s="151"/>
      <c r="BAM32" s="151"/>
      <c r="BAN32" s="151"/>
      <c r="BAO32" s="151"/>
      <c r="BAP32" s="151"/>
      <c r="BAQ32" s="151"/>
      <c r="BAR32" s="151"/>
      <c r="BAS32" s="151"/>
      <c r="BAT32" s="151"/>
      <c r="BAU32" s="151"/>
      <c r="BAV32" s="151"/>
      <c r="BAW32" s="151"/>
      <c r="BAX32" s="151"/>
      <c r="BAY32" s="151"/>
      <c r="BAZ32" s="151"/>
      <c r="BBA32" s="151"/>
      <c r="BBB32" s="151"/>
      <c r="BBC32" s="151"/>
      <c r="BBD32" s="151"/>
      <c r="BBE32" s="151"/>
      <c r="BBF32" s="151"/>
      <c r="BBG32" s="151"/>
      <c r="BBH32" s="151"/>
      <c r="BBI32" s="151"/>
      <c r="BBJ32" s="151"/>
      <c r="BBK32" s="151"/>
      <c r="BBL32" s="151"/>
      <c r="BBM32" s="151"/>
      <c r="BBN32" s="151"/>
      <c r="BBO32" s="151"/>
      <c r="BBP32" s="151"/>
      <c r="BBQ32" s="151"/>
      <c r="BBR32" s="151"/>
      <c r="BBS32" s="151"/>
      <c r="BBT32" s="151"/>
      <c r="BBU32" s="151"/>
      <c r="BBV32" s="151"/>
      <c r="BBW32" s="151"/>
      <c r="BBX32" s="151"/>
      <c r="BBY32" s="151"/>
      <c r="BBZ32" s="151"/>
      <c r="BCA32" s="151"/>
      <c r="BCB32" s="151"/>
      <c r="BCC32" s="151"/>
      <c r="BCD32" s="151"/>
      <c r="BCE32" s="151"/>
      <c r="BCF32" s="151"/>
      <c r="BCG32" s="151"/>
      <c r="BCH32" s="151"/>
      <c r="BCI32" s="151"/>
      <c r="BCJ32" s="151"/>
      <c r="BCK32" s="151"/>
      <c r="BCL32" s="151"/>
      <c r="BCM32" s="151"/>
      <c r="BCN32" s="151"/>
      <c r="BCO32" s="151"/>
      <c r="BCP32" s="151"/>
      <c r="BCQ32" s="151"/>
      <c r="BCR32" s="151"/>
      <c r="BCS32" s="151"/>
      <c r="BCT32" s="151"/>
      <c r="BCU32" s="151"/>
      <c r="BCV32" s="151"/>
      <c r="BCW32" s="151"/>
      <c r="BCX32" s="151"/>
      <c r="BCY32" s="151"/>
      <c r="BCZ32" s="151"/>
      <c r="BDA32" s="151"/>
      <c r="BDB32" s="151"/>
      <c r="BDC32" s="151"/>
      <c r="BDD32" s="151"/>
      <c r="BDE32" s="151"/>
      <c r="BDF32" s="151"/>
      <c r="BDG32" s="151"/>
      <c r="BDH32" s="151"/>
      <c r="BDI32" s="151"/>
      <c r="BDJ32" s="151"/>
      <c r="BDK32" s="151"/>
      <c r="BDL32" s="151"/>
      <c r="BDM32" s="151"/>
      <c r="BDN32" s="151"/>
      <c r="BDO32" s="151"/>
      <c r="BDP32" s="151"/>
      <c r="BDQ32" s="151"/>
      <c r="BDR32" s="151"/>
      <c r="BDS32" s="151"/>
      <c r="BDT32" s="151"/>
      <c r="BDU32" s="151"/>
      <c r="BDV32" s="151"/>
      <c r="BDW32" s="151"/>
      <c r="BDX32" s="151"/>
      <c r="BDY32" s="151"/>
      <c r="BDZ32" s="151"/>
      <c r="BEA32" s="151"/>
      <c r="BEB32" s="151"/>
      <c r="BEC32" s="151"/>
      <c r="BED32" s="151"/>
      <c r="BEE32" s="151"/>
      <c r="BEF32" s="151"/>
      <c r="BEG32" s="151"/>
      <c r="BEH32" s="151"/>
      <c r="BEI32" s="151"/>
      <c r="BEJ32" s="151"/>
      <c r="BEK32" s="151"/>
      <c r="BEL32" s="151"/>
      <c r="BEM32" s="151"/>
      <c r="BEN32" s="151"/>
      <c r="BEO32" s="151"/>
      <c r="BEP32" s="151"/>
      <c r="BEQ32" s="151"/>
      <c r="BER32" s="151"/>
      <c r="BES32" s="151"/>
      <c r="BET32" s="151"/>
      <c r="BEU32" s="151"/>
      <c r="BEV32" s="151"/>
      <c r="BEW32" s="151"/>
      <c r="BEX32" s="151"/>
      <c r="BEY32" s="151"/>
      <c r="BEZ32" s="151"/>
      <c r="BFA32" s="151"/>
      <c r="BFB32" s="151"/>
      <c r="BFC32" s="151"/>
      <c r="BFD32" s="151"/>
      <c r="BFE32" s="151"/>
      <c r="BFF32" s="151"/>
      <c r="BFG32" s="151"/>
      <c r="BFH32" s="151"/>
      <c r="BFI32" s="151"/>
      <c r="BFJ32" s="151"/>
      <c r="BFK32" s="151"/>
      <c r="BFL32" s="151"/>
      <c r="BFM32" s="151"/>
      <c r="BFN32" s="151"/>
      <c r="BFO32" s="151"/>
      <c r="BFP32" s="151"/>
      <c r="BFQ32" s="151"/>
      <c r="BFR32" s="151"/>
      <c r="BFS32" s="151"/>
      <c r="BFT32" s="151"/>
      <c r="BFU32" s="151"/>
      <c r="BFV32" s="151"/>
      <c r="BFW32" s="151"/>
      <c r="BFX32" s="151"/>
      <c r="BFY32" s="151"/>
      <c r="BFZ32" s="151"/>
      <c r="BGA32" s="151"/>
      <c r="BGB32" s="151"/>
      <c r="BGC32" s="151"/>
      <c r="BGD32" s="151"/>
      <c r="BGE32" s="151"/>
      <c r="BGF32" s="151"/>
      <c r="BGG32" s="151"/>
      <c r="BGH32" s="151"/>
      <c r="BGI32" s="151"/>
      <c r="BGJ32" s="151"/>
      <c r="BGK32" s="151"/>
      <c r="BGL32" s="151"/>
      <c r="BGM32" s="151"/>
      <c r="BGN32" s="151"/>
      <c r="BGO32" s="151"/>
      <c r="BGP32" s="151"/>
      <c r="BGQ32" s="151"/>
      <c r="BGR32" s="151"/>
      <c r="BGS32" s="151"/>
      <c r="BGT32" s="151"/>
      <c r="BGU32" s="151"/>
      <c r="BGV32" s="151"/>
      <c r="BGW32" s="151"/>
      <c r="BGX32" s="151"/>
      <c r="BGY32" s="151"/>
      <c r="BGZ32" s="151"/>
      <c r="BHA32" s="151"/>
      <c r="BHB32" s="151"/>
      <c r="BHC32" s="151"/>
      <c r="BHD32" s="151"/>
      <c r="BHE32" s="151"/>
      <c r="BHF32" s="151"/>
      <c r="BHG32" s="151"/>
      <c r="BHH32" s="151"/>
      <c r="BHI32" s="151"/>
      <c r="BHJ32" s="151"/>
      <c r="BHK32" s="151"/>
      <c r="BHL32" s="151"/>
      <c r="BHM32" s="151"/>
      <c r="BHN32" s="151"/>
      <c r="BHO32" s="151"/>
      <c r="BHP32" s="151"/>
      <c r="BHQ32" s="151"/>
      <c r="BHR32" s="151"/>
      <c r="BHS32" s="151"/>
      <c r="BHT32" s="151"/>
      <c r="BHU32" s="151"/>
      <c r="BHV32" s="151"/>
      <c r="BHW32" s="151"/>
      <c r="BHX32" s="151"/>
      <c r="BHY32" s="151"/>
      <c r="BHZ32" s="151"/>
      <c r="BIA32" s="151"/>
      <c r="BIB32" s="151"/>
      <c r="BIC32" s="151"/>
      <c r="BID32" s="151"/>
      <c r="BIE32" s="151"/>
      <c r="BIF32" s="151"/>
      <c r="BIG32" s="151"/>
      <c r="BIH32" s="151"/>
      <c r="BII32" s="151"/>
      <c r="BIJ32" s="151"/>
      <c r="BIK32" s="151"/>
      <c r="BIL32" s="151"/>
      <c r="BIM32" s="151"/>
      <c r="BIN32" s="151"/>
      <c r="BIO32" s="151"/>
      <c r="BIP32" s="151"/>
      <c r="BIQ32" s="151"/>
      <c r="BIR32" s="151"/>
      <c r="BIS32" s="151"/>
      <c r="BIT32" s="151"/>
      <c r="BIU32" s="151"/>
      <c r="BIV32" s="151"/>
      <c r="BIW32" s="151"/>
      <c r="BIX32" s="151"/>
      <c r="BIY32" s="151"/>
      <c r="BIZ32" s="151"/>
      <c r="BJA32" s="151"/>
      <c r="BJB32" s="151"/>
      <c r="BJC32" s="151"/>
      <c r="BJD32" s="151"/>
      <c r="BJE32" s="151"/>
      <c r="BJF32" s="151"/>
      <c r="BJG32" s="151"/>
      <c r="BJH32" s="151"/>
      <c r="BJI32" s="151"/>
      <c r="BJJ32" s="151"/>
      <c r="BJK32" s="151"/>
      <c r="BJL32" s="151"/>
      <c r="BJM32" s="151"/>
      <c r="BJN32" s="151"/>
      <c r="BJO32" s="151"/>
      <c r="BJP32" s="151"/>
      <c r="BJQ32" s="151"/>
      <c r="BJR32" s="151"/>
      <c r="BJS32" s="151"/>
      <c r="BJT32" s="151"/>
      <c r="BJU32" s="151"/>
      <c r="BJV32" s="151"/>
      <c r="BJW32" s="151"/>
      <c r="BJX32" s="151"/>
      <c r="BJY32" s="151"/>
      <c r="BJZ32" s="151"/>
      <c r="BKA32" s="151"/>
      <c r="BKB32" s="151"/>
      <c r="BKC32" s="151"/>
      <c r="BKD32" s="151"/>
      <c r="BKE32" s="151"/>
      <c r="BKF32" s="151"/>
      <c r="BKG32" s="151"/>
      <c r="BKH32" s="151"/>
      <c r="BKI32" s="151"/>
      <c r="BKJ32" s="151"/>
      <c r="BKK32" s="151"/>
      <c r="BKL32" s="151"/>
      <c r="BKM32" s="151"/>
      <c r="BKN32" s="151"/>
      <c r="BKO32" s="151"/>
      <c r="BKP32" s="151"/>
      <c r="BKQ32" s="151"/>
      <c r="BKR32" s="151"/>
      <c r="BKS32" s="151"/>
      <c r="BKT32" s="151"/>
      <c r="BKU32" s="151"/>
      <c r="BKV32" s="151"/>
      <c r="BKW32" s="151"/>
      <c r="BKX32" s="151"/>
      <c r="BKY32" s="151"/>
      <c r="BKZ32" s="151"/>
      <c r="BLA32" s="151"/>
      <c r="BLB32" s="151"/>
      <c r="BLC32" s="151"/>
      <c r="BLD32" s="151"/>
      <c r="BLE32" s="151"/>
      <c r="BLF32" s="151"/>
      <c r="BLG32" s="151"/>
      <c r="BLH32" s="151"/>
      <c r="BLI32" s="151"/>
      <c r="BLJ32" s="151"/>
      <c r="BLK32" s="151"/>
      <c r="BLL32" s="151"/>
      <c r="BLM32" s="151"/>
      <c r="BLN32" s="151"/>
      <c r="BLO32" s="151"/>
      <c r="BLP32" s="151"/>
      <c r="BLQ32" s="151"/>
      <c r="BLR32" s="151"/>
      <c r="BLS32" s="151"/>
      <c r="BLT32" s="151"/>
      <c r="BLU32" s="151"/>
      <c r="BLV32" s="151"/>
      <c r="BLW32" s="151"/>
      <c r="BLX32" s="151"/>
      <c r="BLY32" s="151"/>
      <c r="BLZ32" s="151"/>
      <c r="BMA32" s="151"/>
      <c r="BMB32" s="151"/>
      <c r="BMC32" s="151"/>
      <c r="BMD32" s="151"/>
      <c r="BME32" s="151"/>
      <c r="BMF32" s="151"/>
      <c r="BMG32" s="151"/>
      <c r="BMH32" s="151"/>
      <c r="BMI32" s="151"/>
      <c r="BMJ32" s="151"/>
      <c r="BMK32" s="151"/>
      <c r="BML32" s="151"/>
      <c r="BMM32" s="151"/>
      <c r="BMN32" s="151"/>
      <c r="BMO32" s="151"/>
      <c r="BMP32" s="151"/>
      <c r="BMQ32" s="151"/>
      <c r="BMR32" s="151"/>
      <c r="BMS32" s="151"/>
      <c r="BMT32" s="151"/>
      <c r="BMU32" s="151"/>
      <c r="BMV32" s="151"/>
      <c r="BMW32" s="151"/>
      <c r="BMX32" s="151"/>
      <c r="BMY32" s="151"/>
      <c r="BMZ32" s="151"/>
      <c r="BNA32" s="151"/>
      <c r="BNB32" s="151"/>
      <c r="BNC32" s="151"/>
      <c r="BND32" s="151"/>
      <c r="BNE32" s="151"/>
      <c r="BNF32" s="151"/>
      <c r="BNG32" s="151"/>
      <c r="BNH32" s="151"/>
      <c r="BNI32" s="151"/>
      <c r="BNJ32" s="151"/>
      <c r="BNK32" s="151"/>
      <c r="BNL32" s="151"/>
      <c r="BNM32" s="151"/>
      <c r="BNN32" s="151"/>
      <c r="BNO32" s="151"/>
      <c r="BNP32" s="151"/>
      <c r="BNQ32" s="151"/>
      <c r="BNR32" s="151"/>
      <c r="BNS32" s="151"/>
      <c r="BNT32" s="151"/>
      <c r="BNU32" s="151"/>
      <c r="BNV32" s="151"/>
      <c r="BNW32" s="151"/>
      <c r="BNX32" s="151"/>
      <c r="BNY32" s="151"/>
      <c r="BNZ32" s="151"/>
      <c r="BOA32" s="151"/>
      <c r="BOB32" s="151"/>
      <c r="BOC32" s="151"/>
      <c r="BOD32" s="151"/>
      <c r="BOE32" s="151"/>
      <c r="BOF32" s="151"/>
      <c r="BOG32" s="151"/>
      <c r="BOH32" s="151"/>
      <c r="BOI32" s="151"/>
      <c r="BOJ32" s="151"/>
      <c r="BOK32" s="151"/>
      <c r="BOL32" s="151"/>
      <c r="BOM32" s="151"/>
      <c r="BON32" s="151"/>
      <c r="BOO32" s="151"/>
      <c r="BOP32" s="151"/>
      <c r="BOQ32" s="151"/>
      <c r="BOR32" s="151"/>
      <c r="BOS32" s="151"/>
      <c r="BOT32" s="151"/>
      <c r="BOU32" s="151"/>
      <c r="BOV32" s="151"/>
      <c r="BOW32" s="151"/>
      <c r="BOX32" s="151"/>
      <c r="BOY32" s="151"/>
      <c r="BOZ32" s="151"/>
      <c r="BPA32" s="151"/>
      <c r="BPB32" s="151"/>
      <c r="BPC32" s="151"/>
      <c r="BPD32" s="151"/>
      <c r="BPE32" s="151"/>
      <c r="BPF32" s="151"/>
      <c r="BPG32" s="151"/>
      <c r="BPH32" s="151"/>
      <c r="BPI32" s="151"/>
      <c r="BPJ32" s="151"/>
      <c r="BPK32" s="151"/>
      <c r="BPL32" s="151"/>
      <c r="BPM32" s="151"/>
      <c r="BPN32" s="151"/>
      <c r="BPO32" s="151"/>
      <c r="BPP32" s="151"/>
      <c r="BPQ32" s="151"/>
      <c r="BPR32" s="151"/>
      <c r="BPS32" s="151"/>
      <c r="BPT32" s="151"/>
      <c r="BPU32" s="151"/>
      <c r="BPV32" s="151"/>
      <c r="BPW32" s="151"/>
      <c r="BPX32" s="151"/>
      <c r="BPY32" s="151"/>
      <c r="BPZ32" s="151"/>
      <c r="BQA32" s="151"/>
      <c r="BQB32" s="151"/>
      <c r="BQC32" s="151"/>
      <c r="BQD32" s="151"/>
      <c r="BQE32" s="151"/>
      <c r="BQF32" s="151"/>
      <c r="BQG32" s="151"/>
      <c r="BQH32" s="151"/>
      <c r="BQI32" s="151"/>
      <c r="BQJ32" s="151"/>
      <c r="BQK32" s="151"/>
      <c r="BQL32" s="151"/>
      <c r="BQM32" s="151"/>
      <c r="BQN32" s="151"/>
      <c r="BQO32" s="151"/>
      <c r="BQP32" s="151"/>
      <c r="BQQ32" s="151"/>
      <c r="BQR32" s="151"/>
      <c r="BQS32" s="151"/>
      <c r="BQT32" s="151"/>
      <c r="BQU32" s="151"/>
      <c r="BQV32" s="151"/>
      <c r="BQW32" s="151"/>
      <c r="BQX32" s="151"/>
      <c r="BQY32" s="151"/>
      <c r="BQZ32" s="151"/>
      <c r="BRA32" s="151"/>
      <c r="BRB32" s="151"/>
      <c r="BRC32" s="151"/>
      <c r="BRD32" s="151"/>
      <c r="BRE32" s="151"/>
      <c r="BRF32" s="151"/>
      <c r="BRG32" s="151"/>
      <c r="BRH32" s="151"/>
      <c r="BRI32" s="151"/>
      <c r="BRJ32" s="151"/>
      <c r="BRK32" s="151"/>
      <c r="BRL32" s="151"/>
      <c r="BRM32" s="151"/>
      <c r="BRN32" s="151"/>
      <c r="BRO32" s="151"/>
      <c r="BRP32" s="151"/>
      <c r="BRQ32" s="151"/>
      <c r="BRR32" s="151"/>
      <c r="BRS32" s="151"/>
      <c r="BRT32" s="151"/>
      <c r="BRU32" s="151"/>
      <c r="BRV32" s="151"/>
      <c r="BRW32" s="151"/>
      <c r="BRX32" s="151"/>
      <c r="BRY32" s="151"/>
      <c r="BRZ32" s="151"/>
      <c r="BSA32" s="151"/>
      <c r="BSB32" s="151"/>
      <c r="BSC32" s="151"/>
      <c r="BSD32" s="151"/>
      <c r="BSE32" s="151"/>
      <c r="BSF32" s="151"/>
      <c r="BSG32" s="151"/>
      <c r="BSH32" s="151"/>
      <c r="BSI32" s="151"/>
      <c r="BSJ32" s="151"/>
      <c r="BSK32" s="151"/>
      <c r="BSL32" s="151"/>
      <c r="BSM32" s="151"/>
      <c r="BSN32" s="151"/>
      <c r="BSO32" s="151"/>
      <c r="BSP32" s="151"/>
      <c r="BSQ32" s="151"/>
      <c r="BSR32" s="151"/>
      <c r="BSS32" s="151"/>
      <c r="BST32" s="151"/>
      <c r="BSU32" s="151"/>
      <c r="BSV32" s="151"/>
      <c r="BSW32" s="151"/>
      <c r="BSX32" s="151"/>
      <c r="BSY32" s="151"/>
      <c r="BSZ32" s="151"/>
      <c r="BTA32" s="151"/>
      <c r="BTB32" s="151"/>
      <c r="BTC32" s="151"/>
      <c r="BTD32" s="151"/>
      <c r="BTE32" s="151"/>
      <c r="BTF32" s="151"/>
      <c r="BTG32" s="151"/>
      <c r="BTH32" s="151"/>
      <c r="BTI32" s="151"/>
      <c r="BTJ32" s="151"/>
      <c r="BTK32" s="151"/>
      <c r="BTL32" s="151"/>
      <c r="BTM32" s="151"/>
      <c r="BTN32" s="151"/>
      <c r="BTO32" s="151"/>
      <c r="BTP32" s="151"/>
      <c r="BTQ32" s="151"/>
      <c r="BTR32" s="151"/>
      <c r="BTS32" s="151"/>
      <c r="BTT32" s="151"/>
      <c r="BTU32" s="151"/>
      <c r="BTV32" s="151"/>
      <c r="BTW32" s="151"/>
      <c r="BTX32" s="151"/>
      <c r="BTY32" s="151"/>
      <c r="BTZ32" s="151"/>
      <c r="BUA32" s="151"/>
      <c r="BUB32" s="151"/>
      <c r="BUC32" s="151"/>
      <c r="BUD32" s="151"/>
      <c r="BUE32" s="151"/>
      <c r="BUF32" s="151"/>
      <c r="BUG32" s="151"/>
      <c r="BUH32" s="151"/>
      <c r="BUI32" s="151"/>
      <c r="BUJ32" s="151"/>
      <c r="BUK32" s="151"/>
      <c r="BUL32" s="151"/>
      <c r="BUM32" s="151"/>
      <c r="BUN32" s="151"/>
      <c r="BUO32" s="151"/>
      <c r="BUP32" s="151"/>
      <c r="BUQ32" s="151"/>
      <c r="BUR32" s="151"/>
      <c r="BUS32" s="151"/>
      <c r="BUT32" s="151"/>
      <c r="BUU32" s="151"/>
      <c r="BUV32" s="151"/>
      <c r="BUW32" s="151"/>
      <c r="BUX32" s="151"/>
      <c r="BUY32" s="151"/>
      <c r="BUZ32" s="151"/>
      <c r="BVA32" s="151"/>
      <c r="BVB32" s="151"/>
      <c r="BVC32" s="151"/>
      <c r="BVD32" s="151"/>
      <c r="BVE32" s="151"/>
      <c r="BVF32" s="151"/>
      <c r="BVG32" s="151"/>
      <c r="BVH32" s="151"/>
      <c r="BVI32" s="151"/>
      <c r="BVJ32" s="151"/>
      <c r="BVK32" s="151"/>
      <c r="BVL32" s="151"/>
      <c r="BVM32" s="151"/>
      <c r="BVN32" s="151"/>
      <c r="BVO32" s="151"/>
      <c r="BVP32" s="151"/>
      <c r="BVQ32" s="151"/>
      <c r="BVR32" s="151"/>
      <c r="BVS32" s="151"/>
      <c r="BVT32" s="151"/>
      <c r="BVU32" s="151"/>
      <c r="BVV32" s="151"/>
      <c r="BVW32" s="151"/>
      <c r="BVX32" s="151"/>
      <c r="BVY32" s="151"/>
      <c r="BVZ32" s="151"/>
      <c r="BWA32" s="151"/>
      <c r="BWB32" s="151"/>
      <c r="BWC32" s="151"/>
      <c r="BWD32" s="151"/>
      <c r="BWE32" s="151"/>
      <c r="BWF32" s="151"/>
      <c r="BWG32" s="151"/>
      <c r="BWH32" s="151"/>
      <c r="BWI32" s="151"/>
      <c r="BWJ32" s="151"/>
      <c r="BWK32" s="151"/>
      <c r="BWL32" s="151"/>
      <c r="BWM32" s="151"/>
      <c r="BWN32" s="151"/>
      <c r="BWO32" s="151"/>
      <c r="BWP32" s="151"/>
      <c r="BWQ32" s="151"/>
      <c r="BWR32" s="151"/>
      <c r="BWS32" s="151"/>
      <c r="BWT32" s="151"/>
      <c r="BWU32" s="151"/>
      <c r="BWV32" s="151"/>
      <c r="BWW32" s="151"/>
      <c r="BWX32" s="151"/>
      <c r="BWY32" s="151"/>
      <c r="BWZ32" s="151"/>
      <c r="BXA32" s="151"/>
      <c r="BXB32" s="151"/>
      <c r="BXC32" s="151"/>
      <c r="BXD32" s="151"/>
      <c r="BXE32" s="151"/>
      <c r="BXF32" s="151"/>
      <c r="BXG32" s="151"/>
      <c r="BXH32" s="151"/>
      <c r="BXI32" s="151"/>
      <c r="BXJ32" s="151"/>
      <c r="BXK32" s="151"/>
      <c r="BXL32" s="151"/>
      <c r="BXM32" s="151"/>
      <c r="BXN32" s="151"/>
      <c r="BXO32" s="151"/>
      <c r="BXP32" s="151"/>
      <c r="BXQ32" s="151"/>
      <c r="BXR32" s="151"/>
      <c r="BXS32" s="151"/>
      <c r="BXT32" s="151"/>
      <c r="BXU32" s="151"/>
      <c r="BXV32" s="151"/>
      <c r="BXW32" s="151"/>
      <c r="BXX32" s="151"/>
      <c r="BXY32" s="151"/>
      <c r="BXZ32" s="151"/>
      <c r="BYA32" s="151"/>
      <c r="BYB32" s="151"/>
      <c r="BYC32" s="151"/>
      <c r="BYD32" s="151"/>
      <c r="BYE32" s="151"/>
      <c r="BYF32" s="151"/>
      <c r="BYG32" s="151"/>
      <c r="BYH32" s="151"/>
      <c r="BYI32" s="151"/>
      <c r="BYJ32" s="151"/>
      <c r="BYK32" s="151"/>
      <c r="BYL32" s="151"/>
      <c r="BYM32" s="151"/>
      <c r="BYN32" s="151"/>
      <c r="BYO32" s="151"/>
      <c r="BYP32" s="151"/>
      <c r="BYQ32" s="151"/>
      <c r="BYR32" s="151"/>
      <c r="BYS32" s="151"/>
      <c r="BYT32" s="151"/>
      <c r="BYU32" s="151"/>
      <c r="BYV32" s="151"/>
      <c r="BYW32" s="151"/>
      <c r="BYX32" s="151"/>
      <c r="BYY32" s="151"/>
      <c r="BYZ32" s="151"/>
      <c r="BZA32" s="151"/>
      <c r="BZB32" s="151"/>
      <c r="BZC32" s="151"/>
      <c r="BZD32" s="151"/>
      <c r="BZE32" s="151"/>
      <c r="BZF32" s="151"/>
      <c r="BZG32" s="151"/>
      <c r="BZH32" s="151"/>
      <c r="BZI32" s="151"/>
      <c r="BZJ32" s="151"/>
      <c r="BZK32" s="151"/>
      <c r="BZL32" s="151"/>
      <c r="BZM32" s="151"/>
      <c r="BZN32" s="151"/>
      <c r="BZO32" s="151"/>
      <c r="BZP32" s="151"/>
      <c r="BZQ32" s="151"/>
      <c r="BZR32" s="151"/>
      <c r="BZS32" s="151"/>
      <c r="BZT32" s="151"/>
      <c r="BZU32" s="151"/>
      <c r="BZV32" s="151"/>
      <c r="BZW32" s="151"/>
      <c r="BZX32" s="151"/>
      <c r="BZY32" s="151"/>
      <c r="BZZ32" s="151"/>
      <c r="CAA32" s="151"/>
      <c r="CAB32" s="151"/>
      <c r="CAC32" s="151"/>
      <c r="CAD32" s="151"/>
      <c r="CAE32" s="151"/>
      <c r="CAF32" s="151"/>
      <c r="CAG32" s="151"/>
      <c r="CAH32" s="151"/>
      <c r="CAI32" s="151"/>
      <c r="CAJ32" s="151"/>
      <c r="CAK32" s="151"/>
      <c r="CAL32" s="151"/>
      <c r="CAM32" s="151"/>
      <c r="CAN32" s="151"/>
      <c r="CAO32" s="151"/>
      <c r="CAP32" s="151"/>
      <c r="CAQ32" s="151"/>
      <c r="CAR32" s="151"/>
      <c r="CAS32" s="151"/>
      <c r="CAT32" s="151"/>
      <c r="CAU32" s="151"/>
      <c r="CAV32" s="151"/>
      <c r="CAW32" s="151"/>
      <c r="CAX32" s="151"/>
      <c r="CAY32" s="151"/>
      <c r="CAZ32" s="151"/>
      <c r="CBA32" s="151"/>
      <c r="CBB32" s="151"/>
      <c r="CBC32" s="151"/>
      <c r="CBD32" s="151"/>
      <c r="CBE32" s="151"/>
      <c r="CBF32" s="151"/>
      <c r="CBG32" s="151"/>
      <c r="CBH32" s="151"/>
      <c r="CBI32" s="151"/>
      <c r="CBJ32" s="151"/>
      <c r="CBK32" s="151"/>
      <c r="CBL32" s="151"/>
      <c r="CBM32" s="151"/>
      <c r="CBN32" s="151"/>
      <c r="CBO32" s="151"/>
      <c r="CBP32" s="151"/>
      <c r="CBQ32" s="151"/>
      <c r="CBR32" s="151"/>
      <c r="CBS32" s="151"/>
      <c r="CBT32" s="151"/>
      <c r="CBU32" s="151"/>
      <c r="CBV32" s="151"/>
      <c r="CBW32" s="151"/>
      <c r="CBX32" s="151"/>
      <c r="CBY32" s="151"/>
      <c r="CBZ32" s="151"/>
      <c r="CCA32" s="151"/>
      <c r="CCB32" s="151"/>
      <c r="CCC32" s="151"/>
      <c r="CCD32" s="151"/>
      <c r="CCE32" s="151"/>
      <c r="CCF32" s="151"/>
      <c r="CCG32" s="151"/>
      <c r="CCH32" s="151"/>
      <c r="CCI32" s="151"/>
      <c r="CCJ32" s="151"/>
      <c r="CCK32" s="151"/>
      <c r="CCL32" s="151"/>
      <c r="CCM32" s="151"/>
      <c r="CCN32" s="151"/>
      <c r="CCO32" s="151"/>
      <c r="CCP32" s="151"/>
      <c r="CCQ32" s="151"/>
      <c r="CCR32" s="151"/>
      <c r="CCS32" s="151"/>
      <c r="CCT32" s="151"/>
      <c r="CCU32" s="151"/>
      <c r="CCV32" s="151"/>
      <c r="CCW32" s="151"/>
      <c r="CCX32" s="151"/>
      <c r="CCY32" s="151"/>
      <c r="CCZ32" s="151"/>
      <c r="CDA32" s="151"/>
      <c r="CDB32" s="151"/>
      <c r="CDC32" s="151"/>
      <c r="CDD32" s="151"/>
      <c r="CDE32" s="151"/>
      <c r="CDF32" s="151"/>
      <c r="CDG32" s="151"/>
      <c r="CDH32" s="151"/>
      <c r="CDI32" s="151"/>
      <c r="CDJ32" s="151"/>
      <c r="CDK32" s="151"/>
      <c r="CDL32" s="151"/>
      <c r="CDM32" s="151"/>
      <c r="CDN32" s="151"/>
      <c r="CDO32" s="151"/>
      <c r="CDP32" s="151"/>
      <c r="CDQ32" s="151"/>
      <c r="CDR32" s="151"/>
      <c r="CDS32" s="151"/>
      <c r="CDT32" s="151"/>
      <c r="CDU32" s="151"/>
      <c r="CDV32" s="151"/>
      <c r="CDW32" s="151"/>
      <c r="CDX32" s="151"/>
      <c r="CDY32" s="151"/>
      <c r="CDZ32" s="151"/>
      <c r="CEA32" s="151"/>
      <c r="CEB32" s="151"/>
      <c r="CEC32" s="151"/>
      <c r="CED32" s="151"/>
      <c r="CEE32" s="151"/>
      <c r="CEF32" s="151"/>
      <c r="CEG32" s="151"/>
      <c r="CEH32" s="151"/>
      <c r="CEI32" s="151"/>
      <c r="CEJ32" s="151"/>
      <c r="CEK32" s="151"/>
      <c r="CEL32" s="151"/>
      <c r="CEM32" s="151"/>
      <c r="CEN32" s="151"/>
      <c r="CEO32" s="151"/>
      <c r="CEP32" s="151"/>
      <c r="CEQ32" s="151"/>
      <c r="CER32" s="151"/>
      <c r="CES32" s="151"/>
      <c r="CET32" s="151"/>
      <c r="CEU32" s="151"/>
      <c r="CEV32" s="151"/>
      <c r="CEW32" s="151"/>
      <c r="CEX32" s="151"/>
      <c r="CEY32" s="151"/>
      <c r="CEZ32" s="151"/>
      <c r="CFA32" s="151"/>
      <c r="CFB32" s="151"/>
      <c r="CFC32" s="151"/>
      <c r="CFD32" s="151"/>
      <c r="CFE32" s="151"/>
      <c r="CFF32" s="151"/>
      <c r="CFG32" s="151"/>
      <c r="CFH32" s="151"/>
      <c r="CFI32" s="151"/>
      <c r="CFJ32" s="151"/>
      <c r="CFK32" s="151"/>
      <c r="CFL32" s="151"/>
      <c r="CFM32" s="151"/>
      <c r="CFN32" s="151"/>
      <c r="CFO32" s="151"/>
      <c r="CFP32" s="151"/>
      <c r="CFQ32" s="151"/>
      <c r="CFR32" s="151"/>
      <c r="CFS32" s="151"/>
      <c r="CFT32" s="151"/>
      <c r="CFU32" s="151"/>
      <c r="CFV32" s="151"/>
      <c r="CFW32" s="151"/>
      <c r="CFX32" s="151"/>
      <c r="CFY32" s="151"/>
      <c r="CFZ32" s="151"/>
      <c r="CGA32" s="151"/>
      <c r="CGB32" s="151"/>
      <c r="CGC32" s="151"/>
      <c r="CGD32" s="151"/>
      <c r="CGE32" s="151"/>
      <c r="CGF32" s="151"/>
      <c r="CGG32" s="151"/>
      <c r="CGH32" s="151"/>
      <c r="CGI32" s="151"/>
      <c r="CGJ32" s="151"/>
      <c r="CGK32" s="151"/>
      <c r="CGL32" s="151"/>
      <c r="CGM32" s="151"/>
      <c r="CGN32" s="151"/>
      <c r="CGO32" s="151"/>
      <c r="CGP32" s="151"/>
      <c r="CGQ32" s="151"/>
      <c r="CGR32" s="151"/>
      <c r="CGS32" s="151"/>
      <c r="CGT32" s="151"/>
      <c r="CGU32" s="151"/>
      <c r="CGV32" s="151"/>
      <c r="CGW32" s="151"/>
      <c r="CGX32" s="151"/>
      <c r="CGY32" s="151"/>
      <c r="CGZ32" s="151"/>
      <c r="CHA32" s="151"/>
      <c r="CHB32" s="151"/>
      <c r="CHC32" s="151"/>
      <c r="CHD32" s="151"/>
      <c r="CHE32" s="151"/>
      <c r="CHF32" s="151"/>
      <c r="CHG32" s="151"/>
      <c r="CHH32" s="151"/>
      <c r="CHI32" s="151"/>
      <c r="CHJ32" s="151"/>
      <c r="CHK32" s="151"/>
      <c r="CHL32" s="151"/>
      <c r="CHM32" s="151"/>
      <c r="CHN32" s="151"/>
      <c r="CHO32" s="151"/>
      <c r="CHP32" s="151"/>
      <c r="CHQ32" s="151"/>
      <c r="CHR32" s="151"/>
      <c r="CHS32" s="151"/>
      <c r="CHT32" s="151"/>
      <c r="CHU32" s="151"/>
      <c r="CHV32" s="151"/>
      <c r="CHW32" s="151"/>
      <c r="CHX32" s="151"/>
      <c r="CHY32" s="151"/>
      <c r="CHZ32" s="151"/>
      <c r="CIA32" s="151"/>
      <c r="CIB32" s="151"/>
      <c r="CIC32" s="151"/>
      <c r="CID32" s="151"/>
      <c r="CIE32" s="151"/>
      <c r="CIF32" s="151"/>
      <c r="CIG32" s="151"/>
      <c r="CIH32" s="151"/>
      <c r="CII32" s="151"/>
      <c r="CIJ32" s="151"/>
      <c r="CIK32" s="151"/>
      <c r="CIL32" s="151"/>
      <c r="CIM32" s="151"/>
      <c r="CIN32" s="151"/>
      <c r="CIO32" s="151"/>
      <c r="CIP32" s="151"/>
      <c r="CIQ32" s="151"/>
      <c r="CIR32" s="151"/>
      <c r="CIS32" s="151"/>
      <c r="CIT32" s="151"/>
      <c r="CIU32" s="151"/>
      <c r="CIV32" s="151"/>
      <c r="CIW32" s="151"/>
      <c r="CIX32" s="151"/>
      <c r="CIY32" s="151"/>
      <c r="CIZ32" s="151"/>
      <c r="CJA32" s="151"/>
      <c r="CJB32" s="151"/>
      <c r="CJC32" s="151"/>
      <c r="CJD32" s="151"/>
      <c r="CJE32" s="151"/>
      <c r="CJF32" s="151"/>
      <c r="CJG32" s="151"/>
      <c r="CJH32" s="151"/>
      <c r="CJI32" s="151"/>
      <c r="CJJ32" s="151"/>
      <c r="CJK32" s="151"/>
      <c r="CJL32" s="151"/>
      <c r="CJM32" s="151"/>
      <c r="CJN32" s="151"/>
      <c r="CJO32" s="151"/>
      <c r="CJP32" s="151"/>
      <c r="CJQ32" s="151"/>
      <c r="CJR32" s="151"/>
      <c r="CJS32" s="151"/>
      <c r="CJT32" s="151"/>
      <c r="CJU32" s="151"/>
      <c r="CJV32" s="151"/>
      <c r="CJW32" s="151"/>
      <c r="CJX32" s="151"/>
      <c r="CJY32" s="151"/>
      <c r="CJZ32" s="151"/>
      <c r="CKA32" s="151"/>
      <c r="CKB32" s="151"/>
      <c r="CKC32" s="151"/>
      <c r="CKD32" s="151"/>
      <c r="CKE32" s="151"/>
      <c r="CKF32" s="151"/>
      <c r="CKG32" s="151"/>
      <c r="CKH32" s="151"/>
      <c r="CKI32" s="151"/>
      <c r="CKJ32" s="151"/>
      <c r="CKK32" s="151"/>
      <c r="CKL32" s="151"/>
      <c r="CKM32" s="151"/>
      <c r="CKN32" s="151"/>
      <c r="CKO32" s="151"/>
      <c r="CKP32" s="151"/>
      <c r="CKQ32" s="151"/>
      <c r="CKR32" s="151"/>
      <c r="CKS32" s="151"/>
      <c r="CKT32" s="151"/>
      <c r="CKU32" s="151"/>
      <c r="CKV32" s="151"/>
      <c r="CKW32" s="151"/>
      <c r="CKX32" s="151"/>
      <c r="CKY32" s="151"/>
      <c r="CKZ32" s="151"/>
      <c r="CLA32" s="151"/>
      <c r="CLB32" s="151"/>
      <c r="CLC32" s="151"/>
      <c r="CLD32" s="151"/>
      <c r="CLE32" s="151"/>
      <c r="CLF32" s="151"/>
      <c r="CLG32" s="151"/>
      <c r="CLH32" s="151"/>
      <c r="CLI32" s="151"/>
      <c r="CLJ32" s="151"/>
      <c r="CLK32" s="151"/>
      <c r="CLL32" s="151"/>
      <c r="CLM32" s="151"/>
      <c r="CLN32" s="151"/>
      <c r="CLO32" s="151"/>
      <c r="CLP32" s="151"/>
      <c r="CLQ32" s="151"/>
      <c r="CLR32" s="151"/>
      <c r="CLS32" s="151"/>
      <c r="CLT32" s="151"/>
      <c r="CLU32" s="151"/>
      <c r="CLV32" s="151"/>
      <c r="CLW32" s="151"/>
      <c r="CLX32" s="151"/>
      <c r="CLY32" s="151"/>
      <c r="CLZ32" s="151"/>
      <c r="CMA32" s="151"/>
      <c r="CMB32" s="151"/>
      <c r="CMC32" s="151"/>
      <c r="CMD32" s="151"/>
      <c r="CME32" s="151"/>
      <c r="CMF32" s="151"/>
      <c r="CMG32" s="151"/>
      <c r="CMH32" s="151"/>
      <c r="CMI32" s="151"/>
      <c r="CMJ32" s="151"/>
      <c r="CMK32" s="151"/>
      <c r="CML32" s="151"/>
      <c r="CMM32" s="151"/>
      <c r="CMN32" s="151"/>
      <c r="CMO32" s="151"/>
      <c r="CMP32" s="151"/>
      <c r="CMQ32" s="151"/>
      <c r="CMR32" s="151"/>
      <c r="CMS32" s="151"/>
      <c r="CMT32" s="151"/>
      <c r="CMU32" s="151"/>
      <c r="CMV32" s="151"/>
      <c r="CMW32" s="151"/>
      <c r="CMX32" s="151"/>
      <c r="CMY32" s="151"/>
      <c r="CMZ32" s="151"/>
      <c r="CNA32" s="151"/>
      <c r="CNB32" s="151"/>
      <c r="CNC32" s="151"/>
      <c r="CND32" s="151"/>
      <c r="CNE32" s="151"/>
      <c r="CNF32" s="151"/>
      <c r="CNG32" s="151"/>
      <c r="CNH32" s="151"/>
      <c r="CNI32" s="151"/>
      <c r="CNJ32" s="151"/>
      <c r="CNK32" s="151"/>
      <c r="CNL32" s="151"/>
      <c r="CNM32" s="151"/>
      <c r="CNN32" s="151"/>
      <c r="CNO32" s="151"/>
      <c r="CNP32" s="151"/>
      <c r="CNQ32" s="151"/>
      <c r="CNR32" s="151"/>
      <c r="CNS32" s="151"/>
      <c r="CNT32" s="151"/>
      <c r="CNU32" s="151"/>
      <c r="CNV32" s="151"/>
      <c r="CNW32" s="151"/>
      <c r="CNX32" s="151"/>
      <c r="CNY32" s="151"/>
      <c r="CNZ32" s="151"/>
      <c r="COA32" s="151"/>
      <c r="COB32" s="151"/>
      <c r="COC32" s="151"/>
      <c r="COD32" s="151"/>
      <c r="COE32" s="151"/>
      <c r="COF32" s="151"/>
      <c r="COG32" s="151"/>
      <c r="COH32" s="151"/>
      <c r="COI32" s="151"/>
      <c r="COJ32" s="151"/>
      <c r="COK32" s="151"/>
      <c r="COL32" s="151"/>
      <c r="COM32" s="151"/>
      <c r="CON32" s="151"/>
      <c r="COO32" s="151"/>
      <c r="COP32" s="151"/>
      <c r="COQ32" s="151"/>
      <c r="COR32" s="151"/>
      <c r="COS32" s="151"/>
      <c r="COT32" s="151"/>
      <c r="COU32" s="151"/>
      <c r="COV32" s="151"/>
      <c r="COW32" s="151"/>
      <c r="COX32" s="151"/>
      <c r="COY32" s="151"/>
      <c r="COZ32" s="151"/>
      <c r="CPA32" s="151"/>
      <c r="CPB32" s="151"/>
      <c r="CPC32" s="151"/>
      <c r="CPD32" s="151"/>
      <c r="CPE32" s="151"/>
      <c r="CPF32" s="151"/>
      <c r="CPG32" s="151"/>
      <c r="CPH32" s="151"/>
      <c r="CPI32" s="151"/>
      <c r="CPJ32" s="151"/>
      <c r="CPK32" s="151"/>
      <c r="CPL32" s="151"/>
      <c r="CPM32" s="151"/>
      <c r="CPN32" s="151"/>
      <c r="CPO32" s="151"/>
      <c r="CPP32" s="151"/>
      <c r="CPQ32" s="151"/>
      <c r="CPR32" s="151"/>
      <c r="CPS32" s="151"/>
      <c r="CPT32" s="151"/>
      <c r="CPU32" s="151"/>
      <c r="CPV32" s="151"/>
      <c r="CPW32" s="151"/>
      <c r="CPX32" s="151"/>
      <c r="CPY32" s="151"/>
      <c r="CPZ32" s="151"/>
      <c r="CQA32" s="151"/>
      <c r="CQB32" s="151"/>
      <c r="CQC32" s="151"/>
      <c r="CQD32" s="151"/>
      <c r="CQE32" s="151"/>
      <c r="CQF32" s="151"/>
      <c r="CQG32" s="151"/>
      <c r="CQH32" s="151"/>
      <c r="CQI32" s="151"/>
      <c r="CQJ32" s="151"/>
      <c r="CQK32" s="151"/>
      <c r="CQL32" s="151"/>
      <c r="CQM32" s="151"/>
      <c r="CQN32" s="151"/>
      <c r="CQO32" s="151"/>
      <c r="CQP32" s="151"/>
      <c r="CQQ32" s="151"/>
      <c r="CQR32" s="151"/>
      <c r="CQS32" s="151"/>
      <c r="CQT32" s="151"/>
      <c r="CQU32" s="151"/>
      <c r="CQV32" s="151"/>
      <c r="CQW32" s="151"/>
      <c r="CQX32" s="151"/>
      <c r="CQY32" s="151"/>
      <c r="CQZ32" s="151"/>
      <c r="CRA32" s="151"/>
      <c r="CRB32" s="151"/>
      <c r="CRC32" s="151"/>
      <c r="CRD32" s="151"/>
      <c r="CRE32" s="151"/>
      <c r="CRF32" s="151"/>
      <c r="CRG32" s="151"/>
      <c r="CRH32" s="151"/>
      <c r="CRI32" s="151"/>
      <c r="CRJ32" s="151"/>
      <c r="CRK32" s="151"/>
      <c r="CRL32" s="151"/>
      <c r="CRM32" s="151"/>
      <c r="CRN32" s="151"/>
      <c r="CRO32" s="151"/>
      <c r="CRP32" s="151"/>
      <c r="CRQ32" s="151"/>
      <c r="CRR32" s="151"/>
      <c r="CRS32" s="151"/>
      <c r="CRT32" s="151"/>
      <c r="CRU32" s="151"/>
      <c r="CRV32" s="151"/>
      <c r="CRW32" s="151"/>
      <c r="CRX32" s="151"/>
      <c r="CRY32" s="151"/>
      <c r="CRZ32" s="151"/>
      <c r="CSA32" s="151"/>
      <c r="CSB32" s="151"/>
      <c r="CSC32" s="151"/>
      <c r="CSD32" s="151"/>
      <c r="CSE32" s="151"/>
      <c r="CSF32" s="151"/>
      <c r="CSG32" s="151"/>
      <c r="CSH32" s="151"/>
      <c r="CSI32" s="151"/>
      <c r="CSJ32" s="151"/>
      <c r="CSK32" s="151"/>
      <c r="CSL32" s="151"/>
      <c r="CSM32" s="151"/>
      <c r="CSN32" s="151"/>
      <c r="CSO32" s="151"/>
      <c r="CSP32" s="151"/>
      <c r="CSQ32" s="151"/>
      <c r="CSR32" s="151"/>
      <c r="CSS32" s="151"/>
      <c r="CST32" s="151"/>
      <c r="CSU32" s="151"/>
      <c r="CSV32" s="151"/>
      <c r="CSW32" s="151"/>
      <c r="CSX32" s="151"/>
      <c r="CSY32" s="151"/>
      <c r="CSZ32" s="151"/>
      <c r="CTA32" s="151"/>
      <c r="CTB32" s="151"/>
      <c r="CTC32" s="151"/>
      <c r="CTD32" s="151"/>
      <c r="CTE32" s="151"/>
      <c r="CTF32" s="151"/>
      <c r="CTG32" s="151"/>
      <c r="CTH32" s="151"/>
      <c r="CTI32" s="151"/>
      <c r="CTJ32" s="151"/>
      <c r="CTK32" s="151"/>
      <c r="CTL32" s="151"/>
      <c r="CTM32" s="151"/>
      <c r="CTN32" s="151"/>
      <c r="CTO32" s="151"/>
      <c r="CTP32" s="151"/>
      <c r="CTQ32" s="151"/>
      <c r="CTR32" s="151"/>
      <c r="CTS32" s="151"/>
      <c r="CTT32" s="151"/>
      <c r="CTU32" s="151"/>
      <c r="CTV32" s="151"/>
      <c r="CTW32" s="151"/>
      <c r="CTX32" s="151"/>
      <c r="CTY32" s="151"/>
      <c r="CTZ32" s="151"/>
      <c r="CUA32" s="151"/>
      <c r="CUB32" s="151"/>
      <c r="CUC32" s="151"/>
      <c r="CUD32" s="151"/>
      <c r="CUE32" s="151"/>
      <c r="CUF32" s="151"/>
      <c r="CUG32" s="151"/>
      <c r="CUH32" s="151"/>
      <c r="CUI32" s="151"/>
      <c r="CUJ32" s="151"/>
      <c r="CUK32" s="151"/>
      <c r="CUL32" s="151"/>
      <c r="CUM32" s="151"/>
      <c r="CUN32" s="151"/>
      <c r="CUO32" s="151"/>
      <c r="CUP32" s="151"/>
      <c r="CUQ32" s="151"/>
      <c r="CUR32" s="151"/>
      <c r="CUS32" s="151"/>
      <c r="CUT32" s="151"/>
      <c r="CUU32" s="151"/>
      <c r="CUV32" s="151"/>
      <c r="CUW32" s="151"/>
      <c r="CUX32" s="151"/>
      <c r="CUY32" s="151"/>
      <c r="CUZ32" s="151"/>
      <c r="CVA32" s="151"/>
      <c r="CVB32" s="151"/>
      <c r="CVC32" s="151"/>
      <c r="CVD32" s="151"/>
      <c r="CVE32" s="151"/>
      <c r="CVF32" s="151"/>
      <c r="CVG32" s="151"/>
      <c r="CVH32" s="151"/>
      <c r="CVI32" s="151"/>
      <c r="CVJ32" s="151"/>
      <c r="CVK32" s="151"/>
      <c r="CVL32" s="151"/>
      <c r="CVM32" s="151"/>
      <c r="CVN32" s="151"/>
      <c r="CVO32" s="151"/>
      <c r="CVP32" s="151"/>
      <c r="CVQ32" s="151"/>
      <c r="CVR32" s="151"/>
      <c r="CVS32" s="151"/>
      <c r="CVT32" s="151"/>
      <c r="CVU32" s="151"/>
      <c r="CVV32" s="151"/>
      <c r="CVW32" s="151"/>
      <c r="CVX32" s="151"/>
      <c r="CVY32" s="151"/>
      <c r="CVZ32" s="151"/>
      <c r="CWA32" s="151"/>
      <c r="CWB32" s="151"/>
      <c r="CWC32" s="151"/>
      <c r="CWD32" s="151"/>
      <c r="CWE32" s="151"/>
      <c r="CWF32" s="151"/>
      <c r="CWG32" s="151"/>
      <c r="CWH32" s="151"/>
      <c r="CWI32" s="151"/>
      <c r="CWJ32" s="151"/>
      <c r="CWK32" s="151"/>
      <c r="CWL32" s="151"/>
      <c r="CWM32" s="151"/>
      <c r="CWN32" s="151"/>
      <c r="CWO32" s="151"/>
      <c r="CWP32" s="151"/>
      <c r="CWQ32" s="151"/>
      <c r="CWR32" s="151"/>
      <c r="CWS32" s="151"/>
      <c r="CWT32" s="151"/>
      <c r="CWU32" s="151"/>
      <c r="CWV32" s="151"/>
      <c r="CWW32" s="151"/>
      <c r="CWX32" s="151"/>
      <c r="CWY32" s="151"/>
      <c r="CWZ32" s="151"/>
      <c r="CXA32" s="151"/>
      <c r="CXB32" s="151"/>
      <c r="CXC32" s="151"/>
      <c r="CXD32" s="151"/>
      <c r="CXE32" s="151"/>
      <c r="CXF32" s="151"/>
      <c r="CXG32" s="151"/>
      <c r="CXH32" s="151"/>
      <c r="CXI32" s="151"/>
      <c r="CXJ32" s="151"/>
      <c r="CXK32" s="151"/>
      <c r="CXL32" s="151"/>
      <c r="CXM32" s="151"/>
      <c r="CXN32" s="151"/>
      <c r="CXO32" s="151"/>
      <c r="CXP32" s="151"/>
      <c r="CXQ32" s="151"/>
      <c r="CXR32" s="151"/>
      <c r="CXS32" s="151"/>
      <c r="CXT32" s="151"/>
      <c r="CXU32" s="151"/>
      <c r="CXV32" s="151"/>
      <c r="CXW32" s="151"/>
      <c r="CXX32" s="151"/>
      <c r="CXY32" s="151"/>
      <c r="CXZ32" s="151"/>
      <c r="CYA32" s="151"/>
      <c r="CYB32" s="151"/>
      <c r="CYC32" s="151"/>
      <c r="CYD32" s="151"/>
      <c r="CYE32" s="151"/>
      <c r="CYF32" s="151"/>
      <c r="CYG32" s="151"/>
      <c r="CYH32" s="151"/>
      <c r="CYI32" s="151"/>
      <c r="CYJ32" s="151"/>
      <c r="CYK32" s="151"/>
      <c r="CYL32" s="151"/>
      <c r="CYM32" s="151"/>
      <c r="CYN32" s="151"/>
      <c r="CYO32" s="151"/>
      <c r="CYP32" s="151"/>
      <c r="CYQ32" s="151"/>
      <c r="CYR32" s="151"/>
      <c r="CYS32" s="151"/>
      <c r="CYT32" s="151"/>
      <c r="CYU32" s="151"/>
      <c r="CYV32" s="151"/>
      <c r="CYW32" s="151"/>
      <c r="CYX32" s="151"/>
      <c r="CYY32" s="151"/>
      <c r="CYZ32" s="151"/>
      <c r="CZA32" s="151"/>
      <c r="CZB32" s="151"/>
      <c r="CZC32" s="151"/>
      <c r="CZD32" s="151"/>
      <c r="CZE32" s="151"/>
      <c r="CZF32" s="151"/>
      <c r="CZG32" s="151"/>
      <c r="CZH32" s="151"/>
      <c r="CZI32" s="151"/>
      <c r="CZJ32" s="151"/>
      <c r="CZK32" s="151"/>
      <c r="CZL32" s="151"/>
      <c r="CZM32" s="151"/>
      <c r="CZN32" s="151"/>
      <c r="CZO32" s="151"/>
      <c r="CZP32" s="151"/>
      <c r="CZQ32" s="151"/>
      <c r="CZR32" s="151"/>
      <c r="CZS32" s="151"/>
      <c r="CZT32" s="151"/>
      <c r="CZU32" s="151"/>
      <c r="CZV32" s="151"/>
      <c r="CZW32" s="151"/>
      <c r="CZX32" s="151"/>
      <c r="CZY32" s="151"/>
      <c r="CZZ32" s="151"/>
      <c r="DAA32" s="151"/>
      <c r="DAB32" s="151"/>
      <c r="DAC32" s="151"/>
      <c r="DAD32" s="151"/>
      <c r="DAE32" s="151"/>
      <c r="DAF32" s="151"/>
      <c r="DAG32" s="151"/>
      <c r="DAH32" s="151"/>
      <c r="DAI32" s="151"/>
      <c r="DAJ32" s="151"/>
      <c r="DAK32" s="151"/>
      <c r="DAL32" s="151"/>
      <c r="DAM32" s="151"/>
      <c r="DAN32" s="151"/>
      <c r="DAO32" s="151"/>
      <c r="DAP32" s="151"/>
      <c r="DAQ32" s="151"/>
      <c r="DAR32" s="151"/>
      <c r="DAS32" s="151"/>
      <c r="DAT32" s="151"/>
      <c r="DAU32" s="151"/>
      <c r="DAV32" s="151"/>
      <c r="DAW32" s="151"/>
      <c r="DAX32" s="151"/>
      <c r="DAY32" s="151"/>
      <c r="DAZ32" s="151"/>
      <c r="DBA32" s="151"/>
      <c r="DBB32" s="151"/>
      <c r="DBC32" s="151"/>
      <c r="DBD32" s="151"/>
      <c r="DBE32" s="151"/>
      <c r="DBF32" s="151"/>
      <c r="DBG32" s="151"/>
      <c r="DBH32" s="151"/>
      <c r="DBI32" s="151"/>
      <c r="DBJ32" s="151"/>
      <c r="DBK32" s="151"/>
      <c r="DBL32" s="151"/>
      <c r="DBM32" s="151"/>
      <c r="DBN32" s="151"/>
      <c r="DBO32" s="151"/>
      <c r="DBP32" s="151"/>
      <c r="DBQ32" s="151"/>
      <c r="DBR32" s="151"/>
      <c r="DBS32" s="151"/>
      <c r="DBT32" s="151"/>
      <c r="DBU32" s="151"/>
      <c r="DBV32" s="151"/>
      <c r="DBW32" s="151"/>
      <c r="DBX32" s="151"/>
      <c r="DBY32" s="151"/>
      <c r="DBZ32" s="151"/>
      <c r="DCA32" s="151"/>
      <c r="DCB32" s="151"/>
      <c r="DCC32" s="151"/>
      <c r="DCD32" s="151"/>
      <c r="DCE32" s="151"/>
      <c r="DCF32" s="151"/>
      <c r="DCG32" s="151"/>
      <c r="DCH32" s="151"/>
      <c r="DCI32" s="151"/>
      <c r="DCJ32" s="151"/>
      <c r="DCK32" s="151"/>
      <c r="DCL32" s="151"/>
      <c r="DCM32" s="151"/>
      <c r="DCN32" s="151"/>
      <c r="DCO32" s="151"/>
      <c r="DCP32" s="151"/>
      <c r="DCQ32" s="151"/>
      <c r="DCR32" s="151"/>
      <c r="DCS32" s="151"/>
      <c r="DCT32" s="151"/>
      <c r="DCU32" s="151"/>
      <c r="DCV32" s="151"/>
      <c r="DCW32" s="151"/>
      <c r="DCX32" s="151"/>
      <c r="DCY32" s="151"/>
      <c r="DCZ32" s="151"/>
      <c r="DDA32" s="151"/>
      <c r="DDB32" s="151"/>
      <c r="DDC32" s="151"/>
      <c r="DDD32" s="151"/>
      <c r="DDE32" s="151"/>
      <c r="DDF32" s="151"/>
      <c r="DDG32" s="151"/>
      <c r="DDH32" s="151"/>
      <c r="DDI32" s="151"/>
      <c r="DDJ32" s="151"/>
      <c r="DDK32" s="151"/>
      <c r="DDL32" s="151"/>
      <c r="DDM32" s="151"/>
      <c r="DDN32" s="151"/>
      <c r="DDO32" s="151"/>
      <c r="DDP32" s="151"/>
      <c r="DDQ32" s="151"/>
      <c r="DDR32" s="151"/>
      <c r="DDS32" s="151"/>
      <c r="DDT32" s="151"/>
      <c r="DDU32" s="151"/>
      <c r="DDV32" s="151"/>
      <c r="DDW32" s="151"/>
      <c r="DDX32" s="151"/>
      <c r="DDY32" s="151"/>
      <c r="DDZ32" s="151"/>
      <c r="DEA32" s="151"/>
      <c r="DEB32" s="151"/>
      <c r="DEC32" s="151"/>
      <c r="DED32" s="151"/>
      <c r="DEE32" s="151"/>
      <c r="DEF32" s="151"/>
      <c r="DEG32" s="151"/>
      <c r="DEH32" s="151"/>
      <c r="DEI32" s="151"/>
      <c r="DEJ32" s="151"/>
      <c r="DEK32" s="151"/>
      <c r="DEL32" s="151"/>
      <c r="DEM32" s="151"/>
      <c r="DEN32" s="151"/>
      <c r="DEO32" s="151"/>
      <c r="DEP32" s="151"/>
      <c r="DEQ32" s="151"/>
      <c r="DER32" s="151"/>
      <c r="DES32" s="151"/>
      <c r="DET32" s="151"/>
      <c r="DEU32" s="151"/>
      <c r="DEV32" s="151"/>
      <c r="DEW32" s="151"/>
      <c r="DEX32" s="151"/>
      <c r="DEY32" s="151"/>
      <c r="DEZ32" s="151"/>
      <c r="DFA32" s="151"/>
      <c r="DFB32" s="151"/>
      <c r="DFC32" s="151"/>
      <c r="DFD32" s="151"/>
      <c r="DFE32" s="151"/>
      <c r="DFF32" s="151"/>
      <c r="DFG32" s="151"/>
      <c r="DFH32" s="151"/>
      <c r="DFI32" s="151"/>
      <c r="DFJ32" s="151"/>
      <c r="DFK32" s="151"/>
      <c r="DFL32" s="151"/>
      <c r="DFM32" s="151"/>
      <c r="DFN32" s="151"/>
      <c r="DFO32" s="151"/>
      <c r="DFP32" s="151"/>
      <c r="DFQ32" s="151"/>
      <c r="DFR32" s="151"/>
      <c r="DFS32" s="151"/>
      <c r="DFT32" s="151"/>
      <c r="DFU32" s="151"/>
      <c r="DFV32" s="151"/>
      <c r="DFW32" s="151"/>
      <c r="DFX32" s="151"/>
      <c r="DFY32" s="151"/>
      <c r="DFZ32" s="151"/>
      <c r="DGA32" s="151"/>
      <c r="DGB32" s="151"/>
      <c r="DGC32" s="151"/>
      <c r="DGD32" s="151"/>
      <c r="DGE32" s="151"/>
      <c r="DGF32" s="151"/>
      <c r="DGG32" s="151"/>
      <c r="DGH32" s="151"/>
      <c r="DGI32" s="151"/>
      <c r="DGJ32" s="151"/>
      <c r="DGK32" s="151"/>
      <c r="DGL32" s="151"/>
      <c r="DGM32" s="151"/>
      <c r="DGN32" s="151"/>
      <c r="DGO32" s="151"/>
      <c r="DGP32" s="151"/>
      <c r="DGQ32" s="151"/>
      <c r="DGR32" s="151"/>
      <c r="DGS32" s="151"/>
      <c r="DGT32" s="151"/>
      <c r="DGU32" s="151"/>
      <c r="DGV32" s="151"/>
      <c r="DGW32" s="151"/>
      <c r="DGX32" s="151"/>
      <c r="DGY32" s="151"/>
      <c r="DGZ32" s="151"/>
      <c r="DHA32" s="151"/>
      <c r="DHB32" s="151"/>
      <c r="DHC32" s="151"/>
      <c r="DHD32" s="151"/>
      <c r="DHE32" s="151"/>
      <c r="DHF32" s="151"/>
      <c r="DHG32" s="151"/>
      <c r="DHH32" s="151"/>
      <c r="DHI32" s="151"/>
      <c r="DHJ32" s="151"/>
      <c r="DHK32" s="151"/>
      <c r="DHL32" s="151"/>
      <c r="DHM32" s="151"/>
      <c r="DHN32" s="151"/>
      <c r="DHO32" s="151"/>
      <c r="DHP32" s="151"/>
      <c r="DHQ32" s="151"/>
      <c r="DHR32" s="151"/>
      <c r="DHS32" s="151"/>
      <c r="DHT32" s="151"/>
      <c r="DHU32" s="151"/>
      <c r="DHV32" s="151"/>
      <c r="DHW32" s="151"/>
      <c r="DHX32" s="151"/>
      <c r="DHY32" s="151"/>
      <c r="DHZ32" s="151"/>
      <c r="DIA32" s="151"/>
      <c r="DIB32" s="151"/>
      <c r="DIC32" s="151"/>
      <c r="DID32" s="151"/>
      <c r="DIE32" s="151"/>
      <c r="DIF32" s="151"/>
      <c r="DIG32" s="151"/>
      <c r="DIH32" s="151"/>
      <c r="DII32" s="151"/>
      <c r="DIJ32" s="151"/>
      <c r="DIK32" s="151"/>
      <c r="DIL32" s="151"/>
      <c r="DIM32" s="151"/>
      <c r="DIN32" s="151"/>
      <c r="DIO32" s="151"/>
      <c r="DIP32" s="151"/>
      <c r="DIQ32" s="151"/>
      <c r="DIR32" s="151"/>
      <c r="DIS32" s="151"/>
      <c r="DIT32" s="151"/>
      <c r="DIU32" s="151"/>
      <c r="DIV32" s="151"/>
      <c r="DIW32" s="151"/>
      <c r="DIX32" s="151"/>
      <c r="DIY32" s="151"/>
      <c r="DIZ32" s="151"/>
      <c r="DJA32" s="151"/>
      <c r="DJB32" s="151"/>
      <c r="DJC32" s="151"/>
      <c r="DJD32" s="151"/>
      <c r="DJE32" s="151"/>
      <c r="DJF32" s="151"/>
      <c r="DJG32" s="151"/>
      <c r="DJH32" s="151"/>
      <c r="DJI32" s="151"/>
      <c r="DJJ32" s="151"/>
      <c r="DJK32" s="151"/>
      <c r="DJL32" s="151"/>
      <c r="DJM32" s="151"/>
      <c r="DJN32" s="151"/>
      <c r="DJO32" s="151"/>
      <c r="DJP32" s="151"/>
      <c r="DJQ32" s="151"/>
      <c r="DJR32" s="151"/>
      <c r="DJS32" s="151"/>
      <c r="DJT32" s="151"/>
      <c r="DJU32" s="151"/>
      <c r="DJV32" s="151"/>
      <c r="DJW32" s="151"/>
      <c r="DJX32" s="151"/>
      <c r="DJY32" s="151"/>
      <c r="DJZ32" s="151"/>
      <c r="DKA32" s="151"/>
      <c r="DKB32" s="151"/>
      <c r="DKC32" s="151"/>
      <c r="DKD32" s="151"/>
      <c r="DKE32" s="151"/>
      <c r="DKF32" s="151"/>
      <c r="DKG32" s="151"/>
      <c r="DKH32" s="151"/>
      <c r="DKI32" s="151"/>
      <c r="DKJ32" s="151"/>
      <c r="DKK32" s="151"/>
      <c r="DKL32" s="151"/>
      <c r="DKM32" s="151"/>
      <c r="DKN32" s="151"/>
      <c r="DKO32" s="151"/>
      <c r="DKP32" s="151"/>
      <c r="DKQ32" s="151"/>
      <c r="DKR32" s="151"/>
      <c r="DKS32" s="151"/>
      <c r="DKT32" s="151"/>
      <c r="DKU32" s="151"/>
      <c r="DKV32" s="151"/>
      <c r="DKW32" s="151"/>
      <c r="DKX32" s="151"/>
      <c r="DKY32" s="151"/>
      <c r="DKZ32" s="151"/>
      <c r="DLA32" s="151"/>
      <c r="DLB32" s="151"/>
      <c r="DLC32" s="151"/>
      <c r="DLD32" s="151"/>
      <c r="DLE32" s="151"/>
      <c r="DLF32" s="151"/>
      <c r="DLG32" s="151"/>
      <c r="DLH32" s="151"/>
      <c r="DLI32" s="151"/>
      <c r="DLJ32" s="151"/>
      <c r="DLK32" s="151"/>
      <c r="DLL32" s="151"/>
      <c r="DLM32" s="151"/>
      <c r="DLN32" s="151"/>
      <c r="DLO32" s="151"/>
      <c r="DLP32" s="151"/>
      <c r="DLQ32" s="151"/>
      <c r="DLR32" s="151"/>
      <c r="DLS32" s="151"/>
      <c r="DLT32" s="151"/>
      <c r="DLU32" s="151"/>
      <c r="DLV32" s="151"/>
      <c r="DLW32" s="151"/>
      <c r="DLX32" s="151"/>
      <c r="DLY32" s="151"/>
      <c r="DLZ32" s="151"/>
      <c r="DMA32" s="151"/>
      <c r="DMB32" s="151"/>
      <c r="DMC32" s="151"/>
      <c r="DMD32" s="151"/>
      <c r="DME32" s="151"/>
      <c r="DMF32" s="151"/>
      <c r="DMG32" s="151"/>
      <c r="DMH32" s="151"/>
      <c r="DMI32" s="151"/>
      <c r="DMJ32" s="151"/>
      <c r="DMK32" s="151"/>
      <c r="DML32" s="151"/>
      <c r="DMM32" s="151"/>
      <c r="DMN32" s="151"/>
      <c r="DMO32" s="151"/>
      <c r="DMP32" s="151"/>
      <c r="DMQ32" s="151"/>
      <c r="DMR32" s="151"/>
      <c r="DMS32" s="151"/>
      <c r="DMT32" s="151"/>
      <c r="DMU32" s="151"/>
      <c r="DMV32" s="151"/>
      <c r="DMW32" s="151"/>
      <c r="DMX32" s="151"/>
      <c r="DMY32" s="151"/>
      <c r="DMZ32" s="151"/>
      <c r="DNA32" s="151"/>
      <c r="DNB32" s="151"/>
      <c r="DNC32" s="151"/>
      <c r="DND32" s="151"/>
      <c r="DNE32" s="151"/>
      <c r="DNF32" s="151"/>
      <c r="DNG32" s="151"/>
      <c r="DNH32" s="151"/>
      <c r="DNI32" s="151"/>
      <c r="DNJ32" s="151"/>
      <c r="DNK32" s="151"/>
      <c r="DNL32" s="151"/>
      <c r="DNM32" s="151"/>
      <c r="DNN32" s="151"/>
      <c r="DNO32" s="151"/>
      <c r="DNP32" s="151"/>
      <c r="DNQ32" s="151"/>
      <c r="DNR32" s="151"/>
      <c r="DNS32" s="151"/>
      <c r="DNT32" s="151"/>
      <c r="DNU32" s="151"/>
      <c r="DNV32" s="151"/>
      <c r="DNW32" s="151"/>
      <c r="DNX32" s="151"/>
      <c r="DNY32" s="151"/>
      <c r="DNZ32" s="151"/>
      <c r="DOA32" s="151"/>
      <c r="DOB32" s="151"/>
      <c r="DOC32" s="151"/>
      <c r="DOD32" s="151"/>
      <c r="DOE32" s="151"/>
      <c r="DOF32" s="151"/>
      <c r="DOG32" s="151"/>
      <c r="DOH32" s="151"/>
      <c r="DOI32" s="151"/>
      <c r="DOJ32" s="151"/>
      <c r="DOK32" s="151"/>
      <c r="DOL32" s="151"/>
      <c r="DOM32" s="151"/>
      <c r="DON32" s="151"/>
      <c r="DOO32" s="151"/>
      <c r="DOP32" s="151"/>
      <c r="DOQ32" s="151"/>
      <c r="DOR32" s="151"/>
      <c r="DOS32" s="151"/>
      <c r="DOT32" s="151"/>
      <c r="DOU32" s="151"/>
      <c r="DOV32" s="151"/>
      <c r="DOW32" s="151"/>
      <c r="DOX32" s="151"/>
      <c r="DOY32" s="151"/>
      <c r="DOZ32" s="151"/>
      <c r="DPA32" s="151"/>
      <c r="DPB32" s="151"/>
      <c r="DPC32" s="151"/>
      <c r="DPD32" s="151"/>
      <c r="DPE32" s="151"/>
      <c r="DPF32" s="151"/>
      <c r="DPG32" s="151"/>
      <c r="DPH32" s="151"/>
      <c r="DPI32" s="151"/>
      <c r="DPJ32" s="151"/>
      <c r="DPK32" s="151"/>
      <c r="DPL32" s="151"/>
      <c r="DPM32" s="151"/>
      <c r="DPN32" s="151"/>
      <c r="DPO32" s="151"/>
      <c r="DPP32" s="151"/>
      <c r="DPQ32" s="151"/>
      <c r="DPR32" s="151"/>
      <c r="DPS32" s="151"/>
      <c r="DPT32" s="151"/>
      <c r="DPU32" s="151"/>
      <c r="DPV32" s="151"/>
      <c r="DPW32" s="151"/>
      <c r="DPX32" s="151"/>
      <c r="DPY32" s="151"/>
      <c r="DPZ32" s="151"/>
      <c r="DQA32" s="151"/>
      <c r="DQB32" s="151"/>
      <c r="DQC32" s="151"/>
      <c r="DQD32" s="151"/>
      <c r="DQE32" s="151"/>
      <c r="DQF32" s="151"/>
      <c r="DQG32" s="151"/>
      <c r="DQH32" s="151"/>
      <c r="DQI32" s="151"/>
      <c r="DQJ32" s="151"/>
      <c r="DQK32" s="151"/>
      <c r="DQL32" s="151"/>
      <c r="DQM32" s="151"/>
      <c r="DQN32" s="151"/>
      <c r="DQO32" s="151"/>
      <c r="DQP32" s="151"/>
      <c r="DQQ32" s="151"/>
      <c r="DQR32" s="151"/>
      <c r="DQS32" s="151"/>
      <c r="DQT32" s="151"/>
      <c r="DQU32" s="151"/>
      <c r="DQV32" s="151"/>
      <c r="DQW32" s="151"/>
      <c r="DQX32" s="151"/>
      <c r="DQY32" s="151"/>
      <c r="DQZ32" s="151"/>
      <c r="DRA32" s="151"/>
      <c r="DRB32" s="151"/>
      <c r="DRC32" s="151"/>
      <c r="DRD32" s="151"/>
      <c r="DRE32" s="151"/>
      <c r="DRF32" s="151"/>
      <c r="DRG32" s="151"/>
      <c r="DRH32" s="151"/>
      <c r="DRI32" s="151"/>
      <c r="DRJ32" s="151"/>
      <c r="DRK32" s="151"/>
      <c r="DRL32" s="151"/>
      <c r="DRM32" s="151"/>
      <c r="DRN32" s="151"/>
      <c r="DRO32" s="151"/>
      <c r="DRP32" s="151"/>
      <c r="DRQ32" s="151"/>
      <c r="DRR32" s="151"/>
      <c r="DRS32" s="151"/>
      <c r="DRT32" s="151"/>
      <c r="DRU32" s="151"/>
      <c r="DRV32" s="151"/>
      <c r="DRW32" s="151"/>
      <c r="DRX32" s="151"/>
      <c r="DRY32" s="151"/>
      <c r="DRZ32" s="151"/>
      <c r="DSA32" s="151"/>
      <c r="DSB32" s="151"/>
      <c r="DSC32" s="151"/>
      <c r="DSD32" s="151"/>
      <c r="DSE32" s="151"/>
      <c r="DSF32" s="151"/>
      <c r="DSG32" s="151"/>
      <c r="DSH32" s="151"/>
      <c r="DSI32" s="151"/>
      <c r="DSJ32" s="151"/>
      <c r="DSK32" s="151"/>
      <c r="DSL32" s="151"/>
      <c r="DSM32" s="151"/>
      <c r="DSN32" s="151"/>
      <c r="DSO32" s="151"/>
      <c r="DSP32" s="151"/>
      <c r="DSQ32" s="151"/>
      <c r="DSR32" s="151"/>
      <c r="DSS32" s="151"/>
      <c r="DST32" s="151"/>
      <c r="DSU32" s="151"/>
      <c r="DSV32" s="151"/>
      <c r="DSW32" s="151"/>
      <c r="DSX32" s="151"/>
      <c r="DSY32" s="151"/>
      <c r="DSZ32" s="151"/>
      <c r="DTA32" s="151"/>
      <c r="DTB32" s="151"/>
      <c r="DTC32" s="151"/>
      <c r="DTD32" s="151"/>
      <c r="DTE32" s="151"/>
      <c r="DTF32" s="151"/>
      <c r="DTG32" s="151"/>
      <c r="DTH32" s="151"/>
      <c r="DTI32" s="151"/>
      <c r="DTJ32" s="151"/>
      <c r="DTK32" s="151"/>
      <c r="DTL32" s="151"/>
      <c r="DTM32" s="151"/>
      <c r="DTN32" s="151"/>
      <c r="DTO32" s="151"/>
      <c r="DTP32" s="151"/>
      <c r="DTQ32" s="151"/>
      <c r="DTR32" s="151"/>
      <c r="DTS32" s="151"/>
      <c r="DTT32" s="151"/>
      <c r="DTU32" s="151"/>
      <c r="DTV32" s="151"/>
      <c r="DTW32" s="151"/>
      <c r="DTX32" s="151"/>
      <c r="DTY32" s="151"/>
      <c r="DTZ32" s="151"/>
      <c r="DUA32" s="151"/>
      <c r="DUB32" s="151"/>
      <c r="DUC32" s="151"/>
      <c r="DUD32" s="151"/>
      <c r="DUE32" s="151"/>
      <c r="DUF32" s="151"/>
      <c r="DUG32" s="151"/>
      <c r="DUH32" s="151"/>
      <c r="DUI32" s="151"/>
      <c r="DUJ32" s="151"/>
      <c r="DUK32" s="151"/>
      <c r="DUL32" s="151"/>
      <c r="DUM32" s="151"/>
      <c r="DUN32" s="151"/>
      <c r="DUO32" s="151"/>
      <c r="DUP32" s="151"/>
      <c r="DUQ32" s="151"/>
      <c r="DUR32" s="151"/>
      <c r="DUS32" s="151"/>
      <c r="DUT32" s="151"/>
      <c r="DUU32" s="151"/>
      <c r="DUV32" s="151"/>
      <c r="DUW32" s="151"/>
      <c r="DUX32" s="151"/>
      <c r="DUY32" s="151"/>
      <c r="DUZ32" s="151"/>
      <c r="DVA32" s="151"/>
      <c r="DVB32" s="151"/>
      <c r="DVC32" s="151"/>
      <c r="DVD32" s="151"/>
      <c r="DVE32" s="151"/>
      <c r="DVF32" s="151"/>
      <c r="DVG32" s="151"/>
      <c r="DVH32" s="151"/>
      <c r="DVI32" s="151"/>
      <c r="DVJ32" s="151"/>
      <c r="DVK32" s="151"/>
      <c r="DVL32" s="151"/>
      <c r="DVM32" s="151"/>
      <c r="DVN32" s="151"/>
      <c r="DVO32" s="151"/>
      <c r="DVP32" s="151"/>
      <c r="DVQ32" s="151"/>
      <c r="DVR32" s="151"/>
      <c r="DVS32" s="151"/>
      <c r="DVT32" s="151"/>
      <c r="DVU32" s="151"/>
      <c r="DVV32" s="151"/>
      <c r="DVW32" s="151"/>
      <c r="DVX32" s="151"/>
      <c r="DVY32" s="151"/>
      <c r="DVZ32" s="151"/>
      <c r="DWA32" s="151"/>
      <c r="DWB32" s="151"/>
      <c r="DWC32" s="151"/>
      <c r="DWD32" s="151"/>
      <c r="DWE32" s="151"/>
      <c r="DWF32" s="151"/>
      <c r="DWG32" s="151"/>
      <c r="DWH32" s="151"/>
      <c r="DWI32" s="151"/>
      <c r="DWJ32" s="151"/>
      <c r="DWK32" s="151"/>
      <c r="DWL32" s="151"/>
      <c r="DWM32" s="151"/>
      <c r="DWN32" s="151"/>
      <c r="DWO32" s="151"/>
      <c r="DWP32" s="151"/>
      <c r="DWQ32" s="151"/>
      <c r="DWR32" s="151"/>
      <c r="DWS32" s="151"/>
      <c r="DWT32" s="151"/>
      <c r="DWU32" s="151"/>
      <c r="DWV32" s="151"/>
      <c r="DWW32" s="151"/>
      <c r="DWX32" s="151"/>
      <c r="DWY32" s="151"/>
      <c r="DWZ32" s="151"/>
      <c r="DXA32" s="151"/>
      <c r="DXB32" s="151"/>
      <c r="DXC32" s="151"/>
      <c r="DXD32" s="151"/>
      <c r="DXE32" s="151"/>
      <c r="DXF32" s="151"/>
      <c r="DXG32" s="151"/>
      <c r="DXH32" s="151"/>
      <c r="DXI32" s="151"/>
      <c r="DXJ32" s="151"/>
      <c r="DXK32" s="151"/>
      <c r="DXL32" s="151"/>
      <c r="DXM32" s="151"/>
      <c r="DXN32" s="151"/>
      <c r="DXO32" s="151"/>
      <c r="DXP32" s="151"/>
      <c r="DXQ32" s="151"/>
      <c r="DXR32" s="151"/>
      <c r="DXS32" s="151"/>
      <c r="DXT32" s="151"/>
      <c r="DXU32" s="151"/>
      <c r="DXV32" s="151"/>
      <c r="DXW32" s="151"/>
      <c r="DXX32" s="151"/>
      <c r="DXY32" s="151"/>
      <c r="DXZ32" s="151"/>
      <c r="DYA32" s="151"/>
      <c r="DYB32" s="151"/>
      <c r="DYC32" s="151"/>
      <c r="DYD32" s="151"/>
      <c r="DYE32" s="151"/>
      <c r="DYF32" s="151"/>
      <c r="DYG32" s="151"/>
      <c r="DYH32" s="151"/>
      <c r="DYI32" s="151"/>
      <c r="DYJ32" s="151"/>
      <c r="DYK32" s="151"/>
      <c r="DYL32" s="151"/>
      <c r="DYM32" s="151"/>
      <c r="DYN32" s="151"/>
      <c r="DYO32" s="151"/>
      <c r="DYP32" s="151"/>
      <c r="DYQ32" s="151"/>
      <c r="DYR32" s="151"/>
      <c r="DYS32" s="151"/>
      <c r="DYT32" s="151"/>
      <c r="DYU32" s="151"/>
      <c r="DYV32" s="151"/>
      <c r="DYW32" s="151"/>
      <c r="DYX32" s="151"/>
      <c r="DYY32" s="151"/>
      <c r="DYZ32" s="151"/>
      <c r="DZA32" s="151"/>
      <c r="DZB32" s="151"/>
      <c r="DZC32" s="151"/>
      <c r="DZD32" s="151"/>
      <c r="DZE32" s="151"/>
      <c r="DZF32" s="151"/>
      <c r="DZG32" s="151"/>
      <c r="DZH32" s="151"/>
      <c r="DZI32" s="151"/>
      <c r="DZJ32" s="151"/>
      <c r="DZK32" s="151"/>
      <c r="DZL32" s="151"/>
      <c r="DZM32" s="151"/>
      <c r="DZN32" s="151"/>
      <c r="DZO32" s="151"/>
      <c r="DZP32" s="151"/>
      <c r="DZQ32" s="151"/>
      <c r="DZR32" s="151"/>
      <c r="DZS32" s="151"/>
      <c r="DZT32" s="151"/>
      <c r="DZU32" s="151"/>
      <c r="DZV32" s="151"/>
      <c r="DZW32" s="151"/>
      <c r="DZX32" s="151"/>
      <c r="DZY32" s="151"/>
      <c r="DZZ32" s="151"/>
      <c r="EAA32" s="151"/>
      <c r="EAB32" s="151"/>
      <c r="EAC32" s="151"/>
      <c r="EAD32" s="151"/>
      <c r="EAE32" s="151"/>
      <c r="EAF32" s="151"/>
      <c r="EAG32" s="151"/>
      <c r="EAH32" s="151"/>
      <c r="EAI32" s="151"/>
      <c r="EAJ32" s="151"/>
      <c r="EAK32" s="151"/>
      <c r="EAL32" s="151"/>
      <c r="EAM32" s="151"/>
      <c r="EAN32" s="151"/>
      <c r="EAO32" s="151"/>
      <c r="EAP32" s="151"/>
      <c r="EAQ32" s="151"/>
      <c r="EAR32" s="151"/>
      <c r="EAS32" s="151"/>
      <c r="EAT32" s="151"/>
      <c r="EAU32" s="151"/>
      <c r="EAV32" s="151"/>
      <c r="EAW32" s="151"/>
      <c r="EAX32" s="151"/>
      <c r="EAY32" s="151"/>
      <c r="EAZ32" s="151"/>
      <c r="EBA32" s="151"/>
      <c r="EBB32" s="151"/>
      <c r="EBC32" s="151"/>
      <c r="EBD32" s="151"/>
      <c r="EBE32" s="151"/>
      <c r="EBF32" s="151"/>
      <c r="EBG32" s="151"/>
      <c r="EBH32" s="151"/>
      <c r="EBI32" s="151"/>
      <c r="EBJ32" s="151"/>
      <c r="EBK32" s="151"/>
      <c r="EBL32" s="151"/>
      <c r="EBM32" s="151"/>
      <c r="EBN32" s="151"/>
      <c r="EBO32" s="151"/>
      <c r="EBP32" s="151"/>
      <c r="EBQ32" s="151"/>
      <c r="EBR32" s="151"/>
      <c r="EBS32" s="151"/>
      <c r="EBT32" s="151"/>
      <c r="EBU32" s="151"/>
      <c r="EBV32" s="151"/>
      <c r="EBW32" s="151"/>
      <c r="EBX32" s="151"/>
      <c r="EBY32" s="151"/>
      <c r="EBZ32" s="151"/>
      <c r="ECA32" s="151"/>
      <c r="ECB32" s="151"/>
      <c r="ECC32" s="151"/>
      <c r="ECD32" s="151"/>
      <c r="ECE32" s="151"/>
      <c r="ECF32" s="151"/>
      <c r="ECG32" s="151"/>
      <c r="ECH32" s="151"/>
      <c r="ECI32" s="151"/>
      <c r="ECJ32" s="151"/>
      <c r="ECK32" s="151"/>
      <c r="ECL32" s="151"/>
      <c r="ECM32" s="151"/>
      <c r="ECN32" s="151"/>
      <c r="ECO32" s="151"/>
      <c r="ECP32" s="151"/>
      <c r="ECQ32" s="151"/>
      <c r="ECR32" s="151"/>
      <c r="ECS32" s="151"/>
      <c r="ECT32" s="151"/>
      <c r="ECU32" s="151"/>
      <c r="ECV32" s="151"/>
      <c r="ECW32" s="151"/>
      <c r="ECX32" s="151"/>
      <c r="ECY32" s="151"/>
      <c r="ECZ32" s="151"/>
      <c r="EDA32" s="151"/>
      <c r="EDB32" s="151"/>
      <c r="EDC32" s="151"/>
      <c r="EDD32" s="151"/>
      <c r="EDE32" s="151"/>
      <c r="EDF32" s="151"/>
      <c r="EDG32" s="151"/>
      <c r="EDH32" s="151"/>
      <c r="EDI32" s="151"/>
      <c r="EDJ32" s="151"/>
      <c r="EDK32" s="151"/>
      <c r="EDL32" s="151"/>
      <c r="EDM32" s="151"/>
      <c r="EDN32" s="151"/>
      <c r="EDO32" s="151"/>
      <c r="EDP32" s="151"/>
      <c r="EDQ32" s="151"/>
      <c r="EDR32" s="151"/>
      <c r="EDS32" s="151"/>
      <c r="EDT32" s="151"/>
      <c r="EDU32" s="151"/>
      <c r="EDV32" s="151"/>
      <c r="EDW32" s="151"/>
      <c r="EDX32" s="151"/>
      <c r="EDY32" s="151"/>
      <c r="EDZ32" s="151"/>
      <c r="EEA32" s="151"/>
      <c r="EEB32" s="151"/>
      <c r="EEC32" s="151"/>
      <c r="EED32" s="151"/>
      <c r="EEE32" s="151"/>
      <c r="EEF32" s="151"/>
      <c r="EEG32" s="151"/>
      <c r="EEH32" s="151"/>
      <c r="EEI32" s="151"/>
      <c r="EEJ32" s="151"/>
      <c r="EEK32" s="151"/>
      <c r="EEL32" s="151"/>
      <c r="EEM32" s="151"/>
      <c r="EEN32" s="151"/>
      <c r="EEO32" s="151"/>
      <c r="EEP32" s="151"/>
      <c r="EEQ32" s="151"/>
      <c r="EER32" s="151"/>
      <c r="EES32" s="151"/>
      <c r="EET32" s="151"/>
      <c r="EEU32" s="151"/>
      <c r="EEV32" s="151"/>
      <c r="EEW32" s="151"/>
      <c r="EEX32" s="151"/>
      <c r="EEY32" s="151"/>
      <c r="EEZ32" s="151"/>
      <c r="EFA32" s="151"/>
      <c r="EFB32" s="151"/>
      <c r="EFC32" s="151"/>
      <c r="EFD32" s="151"/>
      <c r="EFE32" s="151"/>
      <c r="EFF32" s="151"/>
      <c r="EFG32" s="151"/>
      <c r="EFH32" s="151"/>
      <c r="EFI32" s="151"/>
      <c r="EFJ32" s="151"/>
      <c r="EFK32" s="151"/>
      <c r="EFL32" s="151"/>
      <c r="EFM32" s="151"/>
      <c r="EFN32" s="151"/>
      <c r="EFO32" s="151"/>
      <c r="EFP32" s="151"/>
      <c r="EFQ32" s="151"/>
      <c r="EFR32" s="151"/>
      <c r="EFS32" s="151"/>
      <c r="EFT32" s="151"/>
      <c r="EFU32" s="151"/>
      <c r="EFV32" s="151"/>
      <c r="EFW32" s="151"/>
      <c r="EFX32" s="151"/>
      <c r="EFY32" s="151"/>
      <c r="EFZ32" s="151"/>
      <c r="EGA32" s="151"/>
      <c r="EGB32" s="151"/>
      <c r="EGC32" s="151"/>
      <c r="EGD32" s="151"/>
      <c r="EGE32" s="151"/>
      <c r="EGF32" s="151"/>
      <c r="EGG32" s="151"/>
      <c r="EGH32" s="151"/>
      <c r="EGI32" s="151"/>
      <c r="EGJ32" s="151"/>
      <c r="EGK32" s="151"/>
      <c r="EGL32" s="151"/>
      <c r="EGM32" s="151"/>
      <c r="EGN32" s="151"/>
      <c r="EGO32" s="151"/>
      <c r="EGP32" s="151"/>
      <c r="EGQ32" s="151"/>
      <c r="EGR32" s="151"/>
      <c r="EGS32" s="151"/>
      <c r="EGT32" s="151"/>
      <c r="EGU32" s="151"/>
      <c r="EGV32" s="151"/>
      <c r="EGW32" s="151"/>
      <c r="EGX32" s="151"/>
      <c r="EGY32" s="151"/>
      <c r="EGZ32" s="151"/>
      <c r="EHA32" s="151"/>
      <c r="EHB32" s="151"/>
      <c r="EHC32" s="151"/>
      <c r="EHD32" s="151"/>
      <c r="EHE32" s="151"/>
      <c r="EHF32" s="151"/>
      <c r="EHG32" s="151"/>
      <c r="EHH32" s="151"/>
      <c r="EHI32" s="151"/>
      <c r="EHJ32" s="151"/>
      <c r="EHK32" s="151"/>
      <c r="EHL32" s="151"/>
      <c r="EHM32" s="151"/>
      <c r="EHN32" s="151"/>
      <c r="EHO32" s="151"/>
      <c r="EHP32" s="151"/>
      <c r="EHQ32" s="151"/>
      <c r="EHR32" s="151"/>
      <c r="EHS32" s="151"/>
      <c r="EHT32" s="151"/>
      <c r="EHU32" s="151"/>
      <c r="EHV32" s="151"/>
      <c r="EHW32" s="151"/>
      <c r="EHX32" s="151"/>
      <c r="EHY32" s="151"/>
      <c r="EHZ32" s="151"/>
      <c r="EIA32" s="151"/>
      <c r="EIB32" s="151"/>
      <c r="EIC32" s="151"/>
      <c r="EID32" s="151"/>
      <c r="EIE32" s="151"/>
      <c r="EIF32" s="151"/>
      <c r="EIG32" s="151"/>
      <c r="EIH32" s="151"/>
      <c r="EII32" s="151"/>
      <c r="EIJ32" s="151"/>
      <c r="EIK32" s="151"/>
      <c r="EIL32" s="151"/>
      <c r="EIM32" s="151"/>
      <c r="EIN32" s="151"/>
      <c r="EIO32" s="151"/>
      <c r="EIP32" s="151"/>
      <c r="EIQ32" s="151"/>
      <c r="EIR32" s="151"/>
      <c r="EIS32" s="151"/>
      <c r="EIT32" s="151"/>
      <c r="EIU32" s="151"/>
      <c r="EIV32" s="151"/>
      <c r="EIW32" s="151"/>
      <c r="EIX32" s="151"/>
      <c r="EIY32" s="151"/>
      <c r="EIZ32" s="151"/>
      <c r="EJA32" s="151"/>
      <c r="EJB32" s="151"/>
      <c r="EJC32" s="151"/>
      <c r="EJD32" s="151"/>
      <c r="EJE32" s="151"/>
      <c r="EJF32" s="151"/>
      <c r="EJG32" s="151"/>
      <c r="EJH32" s="151"/>
      <c r="EJI32" s="151"/>
      <c r="EJJ32" s="151"/>
      <c r="EJK32" s="151"/>
      <c r="EJL32" s="151"/>
      <c r="EJM32" s="151"/>
      <c r="EJN32" s="151"/>
      <c r="EJO32" s="151"/>
      <c r="EJP32" s="151"/>
      <c r="EJQ32" s="151"/>
      <c r="EJR32" s="151"/>
      <c r="EJS32" s="151"/>
      <c r="EJT32" s="151"/>
      <c r="EJU32" s="151"/>
      <c r="EJV32" s="151"/>
      <c r="EJW32" s="151"/>
      <c r="EJX32" s="151"/>
      <c r="EJY32" s="151"/>
      <c r="EJZ32" s="151"/>
      <c r="EKA32" s="151"/>
      <c r="EKB32" s="151"/>
      <c r="EKC32" s="151"/>
      <c r="EKD32" s="151"/>
      <c r="EKE32" s="151"/>
      <c r="EKF32" s="151"/>
      <c r="EKG32" s="151"/>
      <c r="EKH32" s="151"/>
      <c r="EKI32" s="151"/>
      <c r="EKJ32" s="151"/>
      <c r="EKK32" s="151"/>
      <c r="EKL32" s="151"/>
      <c r="EKM32" s="151"/>
      <c r="EKN32" s="151"/>
      <c r="EKO32" s="151"/>
      <c r="EKP32" s="151"/>
      <c r="EKQ32" s="151"/>
      <c r="EKR32" s="151"/>
      <c r="EKS32" s="151"/>
      <c r="EKT32" s="151"/>
      <c r="EKU32" s="151"/>
      <c r="EKV32" s="151"/>
      <c r="EKW32" s="151"/>
      <c r="EKX32" s="151"/>
      <c r="EKY32" s="151"/>
      <c r="EKZ32" s="151"/>
      <c r="ELA32" s="151"/>
      <c r="ELB32" s="151"/>
      <c r="ELC32" s="151"/>
      <c r="ELD32" s="151"/>
      <c r="ELE32" s="151"/>
      <c r="ELF32" s="151"/>
      <c r="ELG32" s="151"/>
      <c r="ELH32" s="151"/>
      <c r="ELI32" s="151"/>
      <c r="ELJ32" s="151"/>
      <c r="ELK32" s="151"/>
      <c r="ELL32" s="151"/>
      <c r="ELM32" s="151"/>
      <c r="ELN32" s="151"/>
      <c r="ELO32" s="151"/>
      <c r="ELP32" s="151"/>
      <c r="ELQ32" s="151"/>
      <c r="ELR32" s="151"/>
      <c r="ELS32" s="151"/>
      <c r="ELT32" s="151"/>
      <c r="ELU32" s="151"/>
      <c r="ELV32" s="151"/>
      <c r="ELW32" s="151"/>
      <c r="ELX32" s="151"/>
      <c r="ELY32" s="151"/>
      <c r="ELZ32" s="151"/>
      <c r="EMA32" s="151"/>
      <c r="EMB32" s="151"/>
      <c r="EMC32" s="151"/>
      <c r="EMD32" s="151"/>
      <c r="EME32" s="151"/>
      <c r="EMF32" s="151"/>
      <c r="EMG32" s="151"/>
      <c r="EMH32" s="151"/>
      <c r="EMI32" s="151"/>
      <c r="EMJ32" s="151"/>
      <c r="EMK32" s="151"/>
      <c r="EML32" s="151"/>
      <c r="EMM32" s="151"/>
      <c r="EMN32" s="151"/>
      <c r="EMO32" s="151"/>
      <c r="EMP32" s="151"/>
      <c r="EMQ32" s="151"/>
      <c r="EMR32" s="151"/>
      <c r="EMS32" s="151"/>
      <c r="EMT32" s="151"/>
      <c r="EMU32" s="151"/>
      <c r="EMV32" s="151"/>
      <c r="EMW32" s="151"/>
      <c r="EMX32" s="151"/>
      <c r="EMY32" s="151"/>
      <c r="EMZ32" s="151"/>
      <c r="ENA32" s="151"/>
      <c r="ENB32" s="151"/>
      <c r="ENC32" s="151"/>
      <c r="END32" s="151"/>
      <c r="ENE32" s="151"/>
      <c r="ENF32" s="151"/>
      <c r="ENG32" s="151"/>
      <c r="ENH32" s="151"/>
      <c r="ENI32" s="151"/>
      <c r="ENJ32" s="151"/>
      <c r="ENK32" s="151"/>
      <c r="ENL32" s="151"/>
      <c r="ENM32" s="151"/>
      <c r="ENN32" s="151"/>
      <c r="ENO32" s="151"/>
      <c r="ENP32" s="151"/>
      <c r="ENQ32" s="151"/>
      <c r="ENR32" s="151"/>
      <c r="ENS32" s="151"/>
      <c r="ENT32" s="151"/>
      <c r="ENU32" s="151"/>
      <c r="ENV32" s="151"/>
      <c r="ENW32" s="151"/>
      <c r="ENX32" s="151"/>
      <c r="ENY32" s="151"/>
      <c r="ENZ32" s="151"/>
      <c r="EOA32" s="151"/>
      <c r="EOB32" s="151"/>
      <c r="EOC32" s="151"/>
      <c r="EOD32" s="151"/>
      <c r="EOE32" s="151"/>
      <c r="EOF32" s="151"/>
      <c r="EOG32" s="151"/>
      <c r="EOH32" s="151"/>
      <c r="EOI32" s="151"/>
      <c r="EOJ32" s="151"/>
      <c r="EOK32" s="151"/>
      <c r="EOL32" s="151"/>
      <c r="EOM32" s="151"/>
      <c r="EON32" s="151"/>
      <c r="EOO32" s="151"/>
      <c r="EOP32" s="151"/>
      <c r="EOQ32" s="151"/>
      <c r="EOR32" s="151"/>
      <c r="EOS32" s="151"/>
      <c r="EOT32" s="151"/>
      <c r="EOU32" s="151"/>
      <c r="EOV32" s="151"/>
      <c r="EOW32" s="151"/>
      <c r="EOX32" s="151"/>
      <c r="EOY32" s="151"/>
      <c r="EOZ32" s="151"/>
      <c r="EPA32" s="151"/>
      <c r="EPB32" s="151"/>
      <c r="EPC32" s="151"/>
      <c r="EPD32" s="151"/>
      <c r="EPE32" s="151"/>
      <c r="EPF32" s="151"/>
      <c r="EPG32" s="151"/>
      <c r="EPH32" s="151"/>
      <c r="EPI32" s="151"/>
      <c r="EPJ32" s="151"/>
      <c r="EPK32" s="151"/>
      <c r="EPL32" s="151"/>
      <c r="EPM32" s="151"/>
      <c r="EPN32" s="151"/>
      <c r="EPO32" s="151"/>
      <c r="EPP32" s="151"/>
      <c r="EPQ32" s="151"/>
      <c r="EPR32" s="151"/>
      <c r="EPS32" s="151"/>
      <c r="EPT32" s="151"/>
      <c r="EPU32" s="151"/>
      <c r="EPV32" s="151"/>
      <c r="EPW32" s="151"/>
      <c r="EPX32" s="151"/>
      <c r="EPY32" s="151"/>
      <c r="EPZ32" s="151"/>
      <c r="EQA32" s="151"/>
      <c r="EQB32" s="151"/>
      <c r="EQC32" s="151"/>
      <c r="EQD32" s="151"/>
      <c r="EQE32" s="151"/>
      <c r="EQF32" s="151"/>
      <c r="EQG32" s="151"/>
      <c r="EQH32" s="151"/>
      <c r="EQI32" s="151"/>
      <c r="EQJ32" s="151"/>
      <c r="EQK32" s="151"/>
      <c r="EQL32" s="151"/>
      <c r="EQM32" s="151"/>
      <c r="EQN32" s="151"/>
      <c r="EQO32" s="151"/>
      <c r="EQP32" s="151"/>
      <c r="EQQ32" s="151"/>
      <c r="EQR32" s="151"/>
      <c r="EQS32" s="151"/>
      <c r="EQT32" s="151"/>
      <c r="EQU32" s="151"/>
      <c r="EQV32" s="151"/>
      <c r="EQW32" s="151"/>
      <c r="EQX32" s="151"/>
      <c r="EQY32" s="151"/>
      <c r="EQZ32" s="151"/>
      <c r="ERA32" s="151"/>
      <c r="ERB32" s="151"/>
      <c r="ERC32" s="151"/>
      <c r="ERD32" s="151"/>
      <c r="ERE32" s="151"/>
      <c r="ERF32" s="151"/>
      <c r="ERG32" s="151"/>
      <c r="ERH32" s="151"/>
      <c r="ERI32" s="151"/>
      <c r="ERJ32" s="151"/>
      <c r="ERK32" s="151"/>
      <c r="ERL32" s="151"/>
      <c r="ERM32" s="151"/>
      <c r="ERN32" s="151"/>
      <c r="ERO32" s="151"/>
      <c r="ERP32" s="151"/>
      <c r="ERQ32" s="151"/>
      <c r="ERR32" s="151"/>
      <c r="ERS32" s="151"/>
      <c r="ERT32" s="151"/>
      <c r="ERU32" s="151"/>
      <c r="ERV32" s="151"/>
      <c r="ERW32" s="151"/>
      <c r="ERX32" s="151"/>
      <c r="ERY32" s="151"/>
      <c r="ERZ32" s="151"/>
      <c r="ESA32" s="151"/>
      <c r="ESB32" s="151"/>
      <c r="ESC32" s="151"/>
      <c r="ESD32" s="151"/>
      <c r="ESE32" s="151"/>
      <c r="ESF32" s="151"/>
      <c r="ESG32" s="151"/>
      <c r="ESH32" s="151"/>
      <c r="ESI32" s="151"/>
      <c r="ESJ32" s="151"/>
      <c r="ESK32" s="151"/>
      <c r="ESL32" s="151"/>
      <c r="ESM32" s="151"/>
      <c r="ESN32" s="151"/>
      <c r="ESO32" s="151"/>
      <c r="ESP32" s="151"/>
      <c r="ESQ32" s="151"/>
      <c r="ESR32" s="151"/>
      <c r="ESS32" s="151"/>
      <c r="EST32" s="151"/>
      <c r="ESU32" s="151"/>
      <c r="ESV32" s="151"/>
      <c r="ESW32" s="151"/>
      <c r="ESX32" s="151"/>
      <c r="ESY32" s="151"/>
      <c r="ESZ32" s="151"/>
      <c r="ETA32" s="151"/>
      <c r="ETB32" s="151"/>
      <c r="ETC32" s="151"/>
      <c r="ETD32" s="151"/>
      <c r="ETE32" s="151"/>
      <c r="ETF32" s="151"/>
      <c r="ETG32" s="151"/>
      <c r="ETH32" s="151"/>
      <c r="ETI32" s="151"/>
      <c r="ETJ32" s="151"/>
      <c r="ETK32" s="151"/>
      <c r="ETL32" s="151"/>
      <c r="ETM32" s="151"/>
      <c r="ETN32" s="151"/>
      <c r="ETO32" s="151"/>
      <c r="ETP32" s="151"/>
      <c r="ETQ32" s="151"/>
      <c r="ETR32" s="151"/>
      <c r="ETS32" s="151"/>
      <c r="ETT32" s="151"/>
      <c r="ETU32" s="151"/>
      <c r="ETV32" s="151"/>
      <c r="ETW32" s="151"/>
      <c r="ETX32" s="151"/>
      <c r="ETY32" s="151"/>
      <c r="ETZ32" s="151"/>
      <c r="EUA32" s="151"/>
      <c r="EUB32" s="151"/>
      <c r="EUC32" s="151"/>
      <c r="EUD32" s="151"/>
      <c r="EUE32" s="151"/>
      <c r="EUF32" s="151"/>
      <c r="EUG32" s="151"/>
      <c r="EUH32" s="151"/>
      <c r="EUI32" s="151"/>
      <c r="EUJ32" s="151"/>
      <c r="EUK32" s="151"/>
      <c r="EUL32" s="151"/>
      <c r="EUM32" s="151"/>
      <c r="EUN32" s="151"/>
      <c r="EUO32" s="151"/>
      <c r="EUP32" s="151"/>
      <c r="EUQ32" s="151"/>
      <c r="EUR32" s="151"/>
      <c r="EUS32" s="151"/>
      <c r="EUT32" s="151"/>
      <c r="EUU32" s="151"/>
      <c r="EUV32" s="151"/>
      <c r="EUW32" s="151"/>
      <c r="EUX32" s="151"/>
      <c r="EUY32" s="151"/>
      <c r="EUZ32" s="151"/>
      <c r="EVA32" s="151"/>
      <c r="EVB32" s="151"/>
      <c r="EVC32" s="151"/>
      <c r="EVD32" s="151"/>
      <c r="EVE32" s="151"/>
      <c r="EVF32" s="151"/>
      <c r="EVG32" s="151"/>
      <c r="EVH32" s="151"/>
      <c r="EVI32" s="151"/>
      <c r="EVJ32" s="151"/>
      <c r="EVK32" s="151"/>
      <c r="EVL32" s="151"/>
      <c r="EVM32" s="151"/>
      <c r="EVN32" s="151"/>
      <c r="EVO32" s="151"/>
      <c r="EVP32" s="151"/>
      <c r="EVQ32" s="151"/>
      <c r="EVR32" s="151"/>
      <c r="EVS32" s="151"/>
      <c r="EVT32" s="151"/>
      <c r="EVU32" s="151"/>
      <c r="EVV32" s="151"/>
      <c r="EVW32" s="151"/>
      <c r="EVX32" s="151"/>
      <c r="EVY32" s="151"/>
      <c r="EVZ32" s="151"/>
      <c r="EWA32" s="151"/>
      <c r="EWB32" s="151"/>
      <c r="EWC32" s="151"/>
      <c r="EWD32" s="151"/>
      <c r="EWE32" s="151"/>
      <c r="EWF32" s="151"/>
      <c r="EWG32" s="151"/>
      <c r="EWH32" s="151"/>
      <c r="EWI32" s="151"/>
      <c r="EWJ32" s="151"/>
      <c r="EWK32" s="151"/>
      <c r="EWL32" s="151"/>
      <c r="EWM32" s="151"/>
      <c r="EWN32" s="151"/>
      <c r="EWO32" s="151"/>
      <c r="EWP32" s="151"/>
      <c r="EWQ32" s="151"/>
      <c r="EWR32" s="151"/>
      <c r="EWS32" s="151"/>
      <c r="EWT32" s="151"/>
      <c r="EWU32" s="151"/>
      <c r="EWV32" s="151"/>
      <c r="EWW32" s="151"/>
      <c r="EWX32" s="151"/>
      <c r="EWY32" s="151"/>
      <c r="EWZ32" s="151"/>
      <c r="EXA32" s="151"/>
      <c r="EXB32" s="151"/>
      <c r="EXC32" s="151"/>
      <c r="EXD32" s="151"/>
      <c r="EXE32" s="151"/>
      <c r="EXF32" s="151"/>
      <c r="EXG32" s="151"/>
      <c r="EXH32" s="151"/>
      <c r="EXI32" s="151"/>
      <c r="EXJ32" s="151"/>
      <c r="EXK32" s="151"/>
      <c r="EXL32" s="151"/>
      <c r="EXM32" s="151"/>
      <c r="EXN32" s="151"/>
      <c r="EXO32" s="151"/>
      <c r="EXP32" s="151"/>
      <c r="EXQ32" s="151"/>
      <c r="EXR32" s="151"/>
      <c r="EXS32" s="151"/>
      <c r="EXT32" s="151"/>
      <c r="EXU32" s="151"/>
      <c r="EXV32" s="151"/>
      <c r="EXW32" s="151"/>
      <c r="EXX32" s="151"/>
      <c r="EXY32" s="151"/>
      <c r="EXZ32" s="151"/>
      <c r="EYA32" s="151"/>
      <c r="EYB32" s="151"/>
      <c r="EYC32" s="151"/>
      <c r="EYD32" s="151"/>
      <c r="EYE32" s="151"/>
      <c r="EYF32" s="151"/>
      <c r="EYG32" s="151"/>
      <c r="EYH32" s="151"/>
      <c r="EYI32" s="151"/>
      <c r="EYJ32" s="151"/>
      <c r="EYK32" s="151"/>
      <c r="EYL32" s="151"/>
      <c r="EYM32" s="151"/>
      <c r="EYN32" s="151"/>
      <c r="EYO32" s="151"/>
      <c r="EYP32" s="151"/>
      <c r="EYQ32" s="151"/>
      <c r="EYR32" s="151"/>
      <c r="EYS32" s="151"/>
      <c r="EYT32" s="151"/>
      <c r="EYU32" s="151"/>
      <c r="EYV32" s="151"/>
      <c r="EYW32" s="151"/>
      <c r="EYX32" s="151"/>
      <c r="EYY32" s="151"/>
      <c r="EYZ32" s="151"/>
      <c r="EZA32" s="151"/>
      <c r="EZB32" s="151"/>
      <c r="EZC32" s="151"/>
      <c r="EZD32" s="151"/>
      <c r="EZE32" s="151"/>
      <c r="EZF32" s="151"/>
      <c r="EZG32" s="151"/>
      <c r="EZH32" s="151"/>
      <c r="EZI32" s="151"/>
      <c r="EZJ32" s="151"/>
      <c r="EZK32" s="151"/>
      <c r="EZL32" s="151"/>
      <c r="EZM32" s="151"/>
      <c r="EZN32" s="151"/>
      <c r="EZO32" s="151"/>
      <c r="EZP32" s="151"/>
      <c r="EZQ32" s="151"/>
      <c r="EZR32" s="151"/>
      <c r="EZS32" s="151"/>
      <c r="EZT32" s="151"/>
      <c r="EZU32" s="151"/>
      <c r="EZV32" s="151"/>
      <c r="EZW32" s="151"/>
      <c r="EZX32" s="151"/>
      <c r="EZY32" s="151"/>
      <c r="EZZ32" s="151"/>
      <c r="FAA32" s="151"/>
      <c r="FAB32" s="151"/>
      <c r="FAC32" s="151"/>
      <c r="FAD32" s="151"/>
      <c r="FAE32" s="151"/>
      <c r="FAF32" s="151"/>
      <c r="FAG32" s="151"/>
      <c r="FAH32" s="151"/>
      <c r="FAI32" s="151"/>
      <c r="FAJ32" s="151"/>
      <c r="FAK32" s="151"/>
      <c r="FAL32" s="151"/>
      <c r="FAM32" s="151"/>
      <c r="FAN32" s="151"/>
      <c r="FAO32" s="151"/>
      <c r="FAP32" s="151"/>
      <c r="FAQ32" s="151"/>
      <c r="FAR32" s="151"/>
      <c r="FAS32" s="151"/>
      <c r="FAT32" s="151"/>
      <c r="FAU32" s="151"/>
      <c r="FAV32" s="151"/>
      <c r="FAW32" s="151"/>
      <c r="FAX32" s="151"/>
      <c r="FAY32" s="151"/>
      <c r="FAZ32" s="151"/>
      <c r="FBA32" s="151"/>
      <c r="FBB32" s="151"/>
      <c r="FBC32" s="151"/>
      <c r="FBD32" s="151"/>
      <c r="FBE32" s="151"/>
      <c r="FBF32" s="151"/>
      <c r="FBG32" s="151"/>
      <c r="FBH32" s="151"/>
      <c r="FBI32" s="151"/>
      <c r="FBJ32" s="151"/>
      <c r="FBK32" s="151"/>
      <c r="FBL32" s="151"/>
      <c r="FBM32" s="151"/>
      <c r="FBN32" s="151"/>
      <c r="FBO32" s="151"/>
      <c r="FBP32" s="151"/>
      <c r="FBQ32" s="151"/>
      <c r="FBR32" s="151"/>
      <c r="FBS32" s="151"/>
      <c r="FBT32" s="151"/>
      <c r="FBU32" s="151"/>
      <c r="FBV32" s="151"/>
      <c r="FBW32" s="151"/>
      <c r="FBX32" s="151"/>
      <c r="FBY32" s="151"/>
      <c r="FBZ32" s="151"/>
      <c r="FCA32" s="151"/>
      <c r="FCB32" s="151"/>
      <c r="FCC32" s="151"/>
      <c r="FCD32" s="151"/>
      <c r="FCE32" s="151"/>
      <c r="FCF32" s="151"/>
      <c r="FCG32" s="151"/>
      <c r="FCH32" s="151"/>
      <c r="FCI32" s="151"/>
      <c r="FCJ32" s="151"/>
      <c r="FCK32" s="151"/>
      <c r="FCL32" s="151"/>
      <c r="FCM32" s="151"/>
      <c r="FCN32" s="151"/>
      <c r="FCO32" s="151"/>
      <c r="FCP32" s="151"/>
      <c r="FCQ32" s="151"/>
      <c r="FCR32" s="151"/>
      <c r="FCS32" s="151"/>
      <c r="FCT32" s="151"/>
      <c r="FCU32" s="151"/>
      <c r="FCV32" s="151"/>
      <c r="FCW32" s="151"/>
      <c r="FCX32" s="151"/>
      <c r="FCY32" s="151"/>
      <c r="FCZ32" s="151"/>
      <c r="FDA32" s="151"/>
      <c r="FDB32" s="151"/>
      <c r="FDC32" s="151"/>
      <c r="FDD32" s="151"/>
      <c r="FDE32" s="151"/>
      <c r="FDF32" s="151"/>
      <c r="FDG32" s="151"/>
      <c r="FDH32" s="151"/>
      <c r="FDI32" s="151"/>
      <c r="FDJ32" s="151"/>
      <c r="FDK32" s="151"/>
      <c r="FDL32" s="151"/>
      <c r="FDM32" s="151"/>
      <c r="FDN32" s="151"/>
      <c r="FDO32" s="151"/>
      <c r="FDP32" s="151"/>
      <c r="FDQ32" s="151"/>
      <c r="FDR32" s="151"/>
      <c r="FDS32" s="151"/>
      <c r="FDT32" s="151"/>
      <c r="FDU32" s="151"/>
      <c r="FDV32" s="151"/>
      <c r="FDW32" s="151"/>
      <c r="FDX32" s="151"/>
      <c r="FDY32" s="151"/>
      <c r="FDZ32" s="151"/>
      <c r="FEA32" s="151"/>
      <c r="FEB32" s="151"/>
      <c r="FEC32" s="151"/>
      <c r="FED32" s="151"/>
      <c r="FEE32" s="151"/>
      <c r="FEF32" s="151"/>
      <c r="FEG32" s="151"/>
      <c r="FEH32" s="151"/>
      <c r="FEI32" s="151"/>
      <c r="FEJ32" s="151"/>
      <c r="FEK32" s="151"/>
      <c r="FEL32" s="151"/>
      <c r="FEM32" s="151"/>
      <c r="FEN32" s="151"/>
      <c r="FEO32" s="151"/>
      <c r="FEP32" s="151"/>
      <c r="FEQ32" s="151"/>
      <c r="FER32" s="151"/>
      <c r="FES32" s="151"/>
      <c r="FET32" s="151"/>
      <c r="FEU32" s="151"/>
      <c r="FEV32" s="151"/>
      <c r="FEW32" s="151"/>
      <c r="FEX32" s="151"/>
      <c r="FEY32" s="151"/>
      <c r="FEZ32" s="151"/>
      <c r="FFA32" s="151"/>
      <c r="FFB32" s="151"/>
      <c r="FFC32" s="151"/>
      <c r="FFD32" s="151"/>
      <c r="FFE32" s="151"/>
      <c r="FFF32" s="151"/>
      <c r="FFG32" s="151"/>
      <c r="FFH32" s="151"/>
      <c r="FFI32" s="151"/>
      <c r="FFJ32" s="151"/>
      <c r="FFK32" s="151"/>
      <c r="FFL32" s="151"/>
      <c r="FFM32" s="151"/>
      <c r="FFN32" s="151"/>
      <c r="FFO32" s="151"/>
      <c r="FFP32" s="151"/>
      <c r="FFQ32" s="151"/>
      <c r="FFR32" s="151"/>
      <c r="FFS32" s="151"/>
      <c r="FFT32" s="151"/>
      <c r="FFU32" s="151"/>
      <c r="FFV32" s="151"/>
      <c r="FFW32" s="151"/>
      <c r="FFX32" s="151"/>
      <c r="FFY32" s="151"/>
      <c r="FFZ32" s="151"/>
      <c r="FGA32" s="151"/>
      <c r="FGB32" s="151"/>
      <c r="FGC32" s="151"/>
      <c r="FGD32" s="151"/>
      <c r="FGE32" s="151"/>
      <c r="FGF32" s="151"/>
      <c r="FGG32" s="151"/>
      <c r="FGH32" s="151"/>
      <c r="FGI32" s="151"/>
      <c r="FGJ32" s="151"/>
      <c r="FGK32" s="151"/>
      <c r="FGL32" s="151"/>
      <c r="FGM32" s="151"/>
      <c r="FGN32" s="151"/>
      <c r="FGO32" s="151"/>
      <c r="FGP32" s="151"/>
      <c r="FGQ32" s="151"/>
      <c r="FGR32" s="151"/>
      <c r="FGS32" s="151"/>
      <c r="FGT32" s="151"/>
      <c r="FGU32" s="151"/>
      <c r="FGV32" s="151"/>
      <c r="FGW32" s="151"/>
      <c r="FGX32" s="151"/>
      <c r="FGY32" s="151"/>
      <c r="FGZ32" s="151"/>
      <c r="FHA32" s="151"/>
      <c r="FHB32" s="151"/>
      <c r="FHC32" s="151"/>
      <c r="FHD32" s="151"/>
      <c r="FHE32" s="151"/>
      <c r="FHF32" s="151"/>
      <c r="FHG32" s="151"/>
      <c r="FHH32" s="151"/>
      <c r="FHI32" s="151"/>
      <c r="FHJ32" s="151"/>
      <c r="FHK32" s="151"/>
      <c r="FHL32" s="151"/>
      <c r="FHM32" s="151"/>
      <c r="FHN32" s="151"/>
      <c r="FHO32" s="151"/>
      <c r="FHP32" s="151"/>
      <c r="FHQ32" s="151"/>
      <c r="FHR32" s="151"/>
      <c r="FHS32" s="151"/>
      <c r="FHT32" s="151"/>
      <c r="FHU32" s="151"/>
      <c r="FHV32" s="151"/>
      <c r="FHW32" s="151"/>
      <c r="FHX32" s="151"/>
      <c r="FHY32" s="151"/>
      <c r="FHZ32" s="151"/>
      <c r="FIA32" s="151"/>
      <c r="FIB32" s="151"/>
      <c r="FIC32" s="151"/>
      <c r="FID32" s="151"/>
      <c r="FIE32" s="151"/>
      <c r="FIF32" s="151"/>
      <c r="FIG32" s="151"/>
      <c r="FIH32" s="151"/>
      <c r="FII32" s="151"/>
      <c r="FIJ32" s="151"/>
      <c r="FIK32" s="151"/>
      <c r="FIL32" s="151"/>
      <c r="FIM32" s="151"/>
      <c r="FIN32" s="151"/>
      <c r="FIO32" s="151"/>
      <c r="FIP32" s="151"/>
      <c r="FIQ32" s="151"/>
      <c r="FIR32" s="151"/>
      <c r="FIS32" s="151"/>
      <c r="FIT32" s="151"/>
      <c r="FIU32" s="151"/>
      <c r="FIV32" s="151"/>
      <c r="FIW32" s="151"/>
      <c r="FIX32" s="151"/>
      <c r="FIY32" s="151"/>
      <c r="FIZ32" s="151"/>
      <c r="FJA32" s="151"/>
      <c r="FJB32" s="151"/>
      <c r="FJC32" s="151"/>
      <c r="FJD32" s="151"/>
      <c r="FJE32" s="151"/>
      <c r="FJF32" s="151"/>
      <c r="FJG32" s="151"/>
      <c r="FJH32" s="151"/>
      <c r="FJI32" s="151"/>
      <c r="FJJ32" s="151"/>
      <c r="FJK32" s="151"/>
      <c r="FJL32" s="151"/>
      <c r="FJM32" s="151"/>
      <c r="FJN32" s="151"/>
      <c r="FJO32" s="151"/>
      <c r="FJP32" s="151"/>
      <c r="FJQ32" s="151"/>
      <c r="FJR32" s="151"/>
      <c r="FJS32" s="151"/>
      <c r="FJT32" s="151"/>
      <c r="FJU32" s="151"/>
      <c r="FJV32" s="151"/>
      <c r="FJW32" s="151"/>
      <c r="FJX32" s="151"/>
      <c r="FJY32" s="151"/>
      <c r="FJZ32" s="151"/>
      <c r="FKA32" s="151"/>
      <c r="FKB32" s="151"/>
      <c r="FKC32" s="151"/>
      <c r="FKD32" s="151"/>
      <c r="FKE32" s="151"/>
      <c r="FKF32" s="151"/>
      <c r="FKG32" s="151"/>
      <c r="FKH32" s="151"/>
      <c r="FKI32" s="151"/>
      <c r="FKJ32" s="151"/>
      <c r="FKK32" s="151"/>
      <c r="FKL32" s="151"/>
      <c r="FKM32" s="151"/>
      <c r="FKN32" s="151"/>
      <c r="FKO32" s="151"/>
      <c r="FKP32" s="151"/>
      <c r="FKQ32" s="151"/>
      <c r="FKR32" s="151"/>
      <c r="FKS32" s="151"/>
      <c r="FKT32" s="151"/>
      <c r="FKU32" s="151"/>
      <c r="FKV32" s="151"/>
      <c r="FKW32" s="151"/>
      <c r="FKX32" s="151"/>
      <c r="FKY32" s="151"/>
      <c r="FKZ32" s="151"/>
      <c r="FLA32" s="151"/>
      <c r="FLB32" s="151"/>
      <c r="FLC32" s="151"/>
      <c r="FLD32" s="151"/>
      <c r="FLE32" s="151"/>
      <c r="FLF32" s="151"/>
      <c r="FLG32" s="151"/>
      <c r="FLH32" s="151"/>
      <c r="FLI32" s="151"/>
      <c r="FLJ32" s="151"/>
      <c r="FLK32" s="151"/>
      <c r="FLL32" s="151"/>
      <c r="FLM32" s="151"/>
      <c r="FLN32" s="151"/>
      <c r="FLO32" s="151"/>
      <c r="FLP32" s="151"/>
      <c r="FLQ32" s="151"/>
      <c r="FLR32" s="151"/>
      <c r="FLS32" s="151"/>
      <c r="FLT32" s="151"/>
      <c r="FLU32" s="151"/>
      <c r="FLV32" s="151"/>
      <c r="FLW32" s="151"/>
      <c r="FLX32" s="151"/>
      <c r="FLY32" s="151"/>
      <c r="FLZ32" s="151"/>
      <c r="FMA32" s="151"/>
      <c r="FMB32" s="151"/>
      <c r="FMC32" s="151"/>
      <c r="FMD32" s="151"/>
      <c r="FME32" s="151"/>
      <c r="FMF32" s="151"/>
      <c r="FMG32" s="151"/>
      <c r="FMH32" s="151"/>
      <c r="FMI32" s="151"/>
      <c r="FMJ32" s="151"/>
      <c r="FMK32" s="151"/>
      <c r="FML32" s="151"/>
      <c r="FMM32" s="151"/>
      <c r="FMN32" s="151"/>
      <c r="FMO32" s="151"/>
      <c r="FMP32" s="151"/>
      <c r="FMQ32" s="151"/>
      <c r="FMR32" s="151"/>
      <c r="FMS32" s="151"/>
      <c r="FMT32" s="151"/>
      <c r="FMU32" s="151"/>
      <c r="FMV32" s="151"/>
      <c r="FMW32" s="151"/>
      <c r="FMX32" s="151"/>
      <c r="FMY32" s="151"/>
      <c r="FMZ32" s="151"/>
      <c r="FNA32" s="151"/>
      <c r="FNB32" s="151"/>
      <c r="FNC32" s="151"/>
      <c r="FND32" s="151"/>
      <c r="FNE32" s="151"/>
      <c r="FNF32" s="151"/>
      <c r="FNG32" s="151"/>
      <c r="FNH32" s="151"/>
      <c r="FNI32" s="151"/>
      <c r="FNJ32" s="151"/>
      <c r="FNK32" s="151"/>
      <c r="FNL32" s="151"/>
      <c r="FNM32" s="151"/>
      <c r="FNN32" s="151"/>
      <c r="FNO32" s="151"/>
      <c r="FNP32" s="151"/>
      <c r="FNQ32" s="151"/>
      <c r="FNR32" s="151"/>
      <c r="FNS32" s="151"/>
      <c r="FNT32" s="151"/>
      <c r="FNU32" s="151"/>
      <c r="FNV32" s="151"/>
      <c r="FNW32" s="151"/>
      <c r="FNX32" s="151"/>
      <c r="FNY32" s="151"/>
      <c r="FNZ32" s="151"/>
      <c r="FOA32" s="151"/>
      <c r="FOB32" s="151"/>
      <c r="FOC32" s="151"/>
      <c r="FOD32" s="151"/>
      <c r="FOE32" s="151"/>
      <c r="FOF32" s="151"/>
      <c r="FOG32" s="151"/>
      <c r="FOH32" s="151"/>
      <c r="FOI32" s="151"/>
      <c r="FOJ32" s="151"/>
      <c r="FOK32" s="151"/>
      <c r="FOL32" s="151"/>
      <c r="FOM32" s="151"/>
      <c r="FON32" s="151"/>
      <c r="FOO32" s="151"/>
      <c r="FOP32" s="151"/>
      <c r="FOQ32" s="151"/>
      <c r="FOR32" s="151"/>
      <c r="FOS32" s="151"/>
      <c r="FOT32" s="151"/>
      <c r="FOU32" s="151"/>
      <c r="FOV32" s="151"/>
      <c r="FOW32" s="151"/>
      <c r="FOX32" s="151"/>
      <c r="FOY32" s="151"/>
      <c r="FOZ32" s="151"/>
      <c r="FPA32" s="151"/>
      <c r="FPB32" s="151"/>
      <c r="FPC32" s="151"/>
      <c r="FPD32" s="151"/>
      <c r="FPE32" s="151"/>
      <c r="FPF32" s="151"/>
      <c r="FPG32" s="151"/>
      <c r="FPH32" s="151"/>
      <c r="FPI32" s="151"/>
      <c r="FPJ32" s="151"/>
      <c r="FPK32" s="151"/>
      <c r="FPL32" s="151"/>
      <c r="FPM32" s="151"/>
      <c r="FPN32" s="151"/>
      <c r="FPO32" s="151"/>
      <c r="FPP32" s="151"/>
      <c r="FPQ32" s="151"/>
      <c r="FPR32" s="151"/>
      <c r="FPS32" s="151"/>
      <c r="FPT32" s="151"/>
      <c r="FPU32" s="151"/>
      <c r="FPV32" s="151"/>
      <c r="FPW32" s="151"/>
      <c r="FPX32" s="151"/>
      <c r="FPY32" s="151"/>
      <c r="FPZ32" s="151"/>
      <c r="FQA32" s="151"/>
      <c r="FQB32" s="151"/>
      <c r="FQC32" s="151"/>
      <c r="FQD32" s="151"/>
      <c r="FQE32" s="151"/>
      <c r="FQF32" s="151"/>
      <c r="FQG32" s="151"/>
      <c r="FQH32" s="151"/>
      <c r="FQI32" s="151"/>
      <c r="FQJ32" s="151"/>
      <c r="FQK32" s="151"/>
      <c r="FQL32" s="151"/>
      <c r="FQM32" s="151"/>
      <c r="FQN32" s="151"/>
      <c r="FQO32" s="151"/>
      <c r="FQP32" s="151"/>
      <c r="FQQ32" s="151"/>
      <c r="FQR32" s="151"/>
      <c r="FQS32" s="151"/>
      <c r="FQT32" s="151"/>
      <c r="FQU32" s="151"/>
      <c r="FQV32" s="151"/>
      <c r="FQW32" s="151"/>
      <c r="FQX32" s="151"/>
      <c r="FQY32" s="151"/>
      <c r="FQZ32" s="151"/>
      <c r="FRA32" s="151"/>
      <c r="FRB32" s="151"/>
      <c r="FRC32" s="151"/>
      <c r="FRD32" s="151"/>
      <c r="FRE32" s="151"/>
      <c r="FRF32" s="151"/>
      <c r="FRG32" s="151"/>
      <c r="FRH32" s="151"/>
      <c r="FRI32" s="151"/>
      <c r="FRJ32" s="151"/>
      <c r="FRK32" s="151"/>
      <c r="FRL32" s="151"/>
      <c r="FRM32" s="151"/>
      <c r="FRN32" s="151"/>
      <c r="FRO32" s="151"/>
      <c r="FRP32" s="151"/>
      <c r="FRQ32" s="151"/>
      <c r="FRR32" s="151"/>
      <c r="FRS32" s="151"/>
      <c r="FRT32" s="151"/>
      <c r="FRU32" s="151"/>
      <c r="FRV32" s="151"/>
      <c r="FRW32" s="151"/>
      <c r="FRX32" s="151"/>
      <c r="FRY32" s="151"/>
      <c r="FRZ32" s="151"/>
      <c r="FSA32" s="151"/>
      <c r="FSB32" s="151"/>
      <c r="FSC32" s="151"/>
      <c r="FSD32" s="151"/>
      <c r="FSE32" s="151"/>
      <c r="FSF32" s="151"/>
      <c r="FSG32" s="151"/>
      <c r="FSH32" s="151"/>
      <c r="FSI32" s="151"/>
      <c r="FSJ32" s="151"/>
      <c r="FSK32" s="151"/>
      <c r="FSL32" s="151"/>
      <c r="FSM32" s="151"/>
      <c r="FSN32" s="151"/>
      <c r="FSO32" s="151"/>
      <c r="FSP32" s="151"/>
      <c r="FSQ32" s="151"/>
      <c r="FSR32" s="151"/>
      <c r="FSS32" s="151"/>
      <c r="FST32" s="151"/>
      <c r="FSU32" s="151"/>
      <c r="FSV32" s="151"/>
      <c r="FSW32" s="151"/>
      <c r="FSX32" s="151"/>
      <c r="FSY32" s="151"/>
      <c r="FSZ32" s="151"/>
      <c r="FTA32" s="151"/>
      <c r="FTB32" s="151"/>
      <c r="FTC32" s="151"/>
      <c r="FTD32" s="151"/>
      <c r="FTE32" s="151"/>
      <c r="FTF32" s="151"/>
      <c r="FTG32" s="151"/>
      <c r="FTH32" s="151"/>
      <c r="FTI32" s="151"/>
      <c r="FTJ32" s="151"/>
      <c r="FTK32" s="151"/>
      <c r="FTL32" s="151"/>
      <c r="FTM32" s="151"/>
      <c r="FTN32" s="151"/>
      <c r="FTO32" s="151"/>
      <c r="FTP32" s="151"/>
      <c r="FTQ32" s="151"/>
      <c r="FTR32" s="151"/>
      <c r="FTS32" s="151"/>
      <c r="FTT32" s="151"/>
      <c r="FTU32" s="151"/>
      <c r="FTV32" s="151"/>
      <c r="FTW32" s="151"/>
      <c r="FTX32" s="151"/>
      <c r="FTY32" s="151"/>
      <c r="FTZ32" s="151"/>
      <c r="FUA32" s="151"/>
      <c r="FUB32" s="151"/>
      <c r="FUC32" s="151"/>
      <c r="FUD32" s="151"/>
      <c r="FUE32" s="151"/>
      <c r="FUF32" s="151"/>
      <c r="FUG32" s="151"/>
      <c r="FUH32" s="151"/>
      <c r="FUI32" s="151"/>
      <c r="FUJ32" s="151"/>
      <c r="FUK32" s="151"/>
      <c r="FUL32" s="151"/>
      <c r="FUM32" s="151"/>
      <c r="FUN32" s="151"/>
      <c r="FUO32" s="151"/>
      <c r="FUP32" s="151"/>
      <c r="FUQ32" s="151"/>
      <c r="FUR32" s="151"/>
      <c r="FUS32" s="151"/>
      <c r="FUT32" s="151"/>
      <c r="FUU32" s="151"/>
      <c r="FUV32" s="151"/>
      <c r="FUW32" s="151"/>
      <c r="FUX32" s="151"/>
      <c r="FUY32" s="151"/>
      <c r="FUZ32" s="151"/>
      <c r="FVA32" s="151"/>
      <c r="FVB32" s="151"/>
      <c r="FVC32" s="151"/>
      <c r="FVD32" s="151"/>
      <c r="FVE32" s="151"/>
      <c r="FVF32" s="151"/>
      <c r="FVG32" s="151"/>
      <c r="FVH32" s="151"/>
      <c r="FVI32" s="151"/>
      <c r="FVJ32" s="151"/>
      <c r="FVK32" s="151"/>
      <c r="FVL32" s="151"/>
      <c r="FVM32" s="151"/>
      <c r="FVN32" s="151"/>
      <c r="FVO32" s="151"/>
      <c r="FVP32" s="151"/>
      <c r="FVQ32" s="151"/>
      <c r="FVR32" s="151"/>
      <c r="FVS32" s="151"/>
      <c r="FVT32" s="151"/>
      <c r="FVU32" s="151"/>
      <c r="FVV32" s="151"/>
      <c r="FVW32" s="151"/>
      <c r="FVX32" s="151"/>
      <c r="FVY32" s="151"/>
      <c r="FVZ32" s="151"/>
      <c r="FWA32" s="151"/>
      <c r="FWB32" s="151"/>
      <c r="FWC32" s="151"/>
      <c r="FWD32" s="151"/>
      <c r="FWE32" s="151"/>
      <c r="FWF32" s="151"/>
      <c r="FWG32" s="151"/>
      <c r="FWH32" s="151"/>
      <c r="FWI32" s="151"/>
      <c r="FWJ32" s="151"/>
      <c r="FWK32" s="151"/>
      <c r="FWL32" s="151"/>
      <c r="FWM32" s="151"/>
      <c r="FWN32" s="151"/>
      <c r="FWO32" s="151"/>
      <c r="FWP32" s="151"/>
      <c r="FWQ32" s="151"/>
      <c r="FWR32" s="151"/>
      <c r="FWS32" s="151"/>
      <c r="FWT32" s="151"/>
      <c r="FWU32" s="151"/>
      <c r="FWV32" s="151"/>
      <c r="FWW32" s="151"/>
      <c r="FWX32" s="151"/>
      <c r="FWY32" s="151"/>
      <c r="FWZ32" s="151"/>
      <c r="FXA32" s="151"/>
      <c r="FXB32" s="151"/>
      <c r="FXC32" s="151"/>
      <c r="FXD32" s="151"/>
      <c r="FXE32" s="151"/>
      <c r="FXF32" s="151"/>
      <c r="FXG32" s="151"/>
      <c r="FXH32" s="151"/>
      <c r="FXI32" s="151"/>
      <c r="FXJ32" s="151"/>
      <c r="FXK32" s="151"/>
      <c r="FXL32" s="151"/>
      <c r="FXM32" s="151"/>
      <c r="FXN32" s="151"/>
      <c r="FXO32" s="151"/>
      <c r="FXP32" s="151"/>
      <c r="FXQ32" s="151"/>
      <c r="FXR32" s="151"/>
      <c r="FXS32" s="151"/>
      <c r="FXT32" s="151"/>
      <c r="FXU32" s="151"/>
      <c r="FXV32" s="151"/>
      <c r="FXW32" s="151"/>
      <c r="FXX32" s="151"/>
      <c r="FXY32" s="151"/>
      <c r="FXZ32" s="151"/>
      <c r="FYA32" s="151"/>
      <c r="FYB32" s="151"/>
      <c r="FYC32" s="151"/>
      <c r="FYD32" s="151"/>
      <c r="FYE32" s="151"/>
      <c r="FYF32" s="151"/>
      <c r="FYG32" s="151"/>
      <c r="FYH32" s="151"/>
      <c r="FYI32" s="151"/>
      <c r="FYJ32" s="151"/>
      <c r="FYK32" s="151"/>
      <c r="FYL32" s="151"/>
      <c r="FYM32" s="151"/>
      <c r="FYN32" s="151"/>
      <c r="FYO32" s="151"/>
      <c r="FYP32" s="151"/>
      <c r="FYQ32" s="151"/>
      <c r="FYR32" s="151"/>
      <c r="FYS32" s="151"/>
      <c r="FYT32" s="151"/>
      <c r="FYU32" s="151"/>
      <c r="FYV32" s="151"/>
      <c r="FYW32" s="151"/>
      <c r="FYX32" s="151"/>
      <c r="FYY32" s="151"/>
      <c r="FYZ32" s="151"/>
      <c r="FZA32" s="151"/>
      <c r="FZB32" s="151"/>
      <c r="FZC32" s="151"/>
      <c r="FZD32" s="151"/>
      <c r="FZE32" s="151"/>
      <c r="FZF32" s="151"/>
      <c r="FZG32" s="151"/>
      <c r="FZH32" s="151"/>
      <c r="FZI32" s="151"/>
      <c r="FZJ32" s="151"/>
      <c r="FZK32" s="151"/>
      <c r="FZL32" s="151"/>
      <c r="FZM32" s="151"/>
      <c r="FZN32" s="151"/>
      <c r="FZO32" s="151"/>
      <c r="FZP32" s="151"/>
      <c r="FZQ32" s="151"/>
      <c r="FZR32" s="151"/>
      <c r="FZS32" s="151"/>
      <c r="FZT32" s="151"/>
      <c r="FZU32" s="151"/>
      <c r="FZV32" s="151"/>
      <c r="FZW32" s="151"/>
      <c r="FZX32" s="151"/>
      <c r="FZY32" s="151"/>
      <c r="FZZ32" s="151"/>
      <c r="GAA32" s="151"/>
      <c r="GAB32" s="151"/>
      <c r="GAC32" s="151"/>
      <c r="GAD32" s="151"/>
      <c r="GAE32" s="151"/>
      <c r="GAF32" s="151"/>
      <c r="GAG32" s="151"/>
      <c r="GAH32" s="151"/>
      <c r="GAI32" s="151"/>
      <c r="GAJ32" s="151"/>
      <c r="GAK32" s="151"/>
      <c r="GAL32" s="151"/>
      <c r="GAM32" s="151"/>
      <c r="GAN32" s="151"/>
      <c r="GAO32" s="151"/>
      <c r="GAP32" s="151"/>
      <c r="GAQ32" s="151"/>
      <c r="GAR32" s="151"/>
      <c r="GAS32" s="151"/>
      <c r="GAT32" s="151"/>
      <c r="GAU32" s="151"/>
      <c r="GAV32" s="151"/>
      <c r="GAW32" s="151"/>
      <c r="GAX32" s="151"/>
      <c r="GAY32" s="151"/>
      <c r="GAZ32" s="151"/>
      <c r="GBA32" s="151"/>
      <c r="GBB32" s="151"/>
      <c r="GBC32" s="151"/>
      <c r="GBD32" s="151"/>
      <c r="GBE32" s="151"/>
      <c r="GBF32" s="151"/>
      <c r="GBG32" s="151"/>
      <c r="GBH32" s="151"/>
      <c r="GBI32" s="151"/>
      <c r="GBJ32" s="151"/>
      <c r="GBK32" s="151"/>
      <c r="GBL32" s="151"/>
      <c r="GBM32" s="151"/>
      <c r="GBN32" s="151"/>
      <c r="GBO32" s="151"/>
      <c r="GBP32" s="151"/>
      <c r="GBQ32" s="151"/>
      <c r="GBR32" s="151"/>
      <c r="GBS32" s="151"/>
      <c r="GBT32" s="151"/>
      <c r="GBU32" s="151"/>
      <c r="GBV32" s="151"/>
      <c r="GBW32" s="151"/>
      <c r="GBX32" s="151"/>
      <c r="GBY32" s="151"/>
      <c r="GBZ32" s="151"/>
      <c r="GCA32" s="151"/>
      <c r="GCB32" s="151"/>
      <c r="GCC32" s="151"/>
      <c r="GCD32" s="151"/>
      <c r="GCE32" s="151"/>
      <c r="GCF32" s="151"/>
      <c r="GCG32" s="151"/>
      <c r="GCH32" s="151"/>
      <c r="GCI32" s="151"/>
      <c r="GCJ32" s="151"/>
      <c r="GCK32" s="151"/>
      <c r="GCL32" s="151"/>
      <c r="GCM32" s="151"/>
      <c r="GCN32" s="151"/>
      <c r="GCO32" s="151"/>
      <c r="GCP32" s="151"/>
      <c r="GCQ32" s="151"/>
      <c r="GCR32" s="151"/>
      <c r="GCS32" s="151"/>
      <c r="GCT32" s="151"/>
      <c r="GCU32" s="151"/>
      <c r="GCV32" s="151"/>
      <c r="GCW32" s="151"/>
      <c r="GCX32" s="151"/>
      <c r="GCY32" s="151"/>
      <c r="GCZ32" s="151"/>
      <c r="GDA32" s="151"/>
      <c r="GDB32" s="151"/>
      <c r="GDC32" s="151"/>
      <c r="GDD32" s="151"/>
      <c r="GDE32" s="151"/>
      <c r="GDF32" s="151"/>
      <c r="GDG32" s="151"/>
      <c r="GDH32" s="151"/>
      <c r="GDI32" s="151"/>
      <c r="GDJ32" s="151"/>
      <c r="GDK32" s="151"/>
      <c r="GDL32" s="151"/>
      <c r="GDM32" s="151"/>
      <c r="GDN32" s="151"/>
      <c r="GDO32" s="151"/>
      <c r="GDP32" s="151"/>
      <c r="GDQ32" s="151"/>
      <c r="GDR32" s="151"/>
      <c r="GDS32" s="151"/>
      <c r="GDT32" s="151"/>
      <c r="GDU32" s="151"/>
      <c r="GDV32" s="151"/>
      <c r="GDW32" s="151"/>
      <c r="GDX32" s="151"/>
      <c r="GDY32" s="151"/>
      <c r="GDZ32" s="151"/>
      <c r="GEA32" s="151"/>
      <c r="GEB32" s="151"/>
      <c r="GEC32" s="151"/>
      <c r="GED32" s="151"/>
      <c r="GEE32" s="151"/>
      <c r="GEF32" s="151"/>
      <c r="GEG32" s="151"/>
      <c r="GEH32" s="151"/>
      <c r="GEI32" s="151"/>
      <c r="GEJ32" s="151"/>
      <c r="GEK32" s="151"/>
      <c r="GEL32" s="151"/>
      <c r="GEM32" s="151"/>
      <c r="GEN32" s="151"/>
      <c r="GEO32" s="151"/>
      <c r="GEP32" s="151"/>
      <c r="GEQ32" s="151"/>
      <c r="GER32" s="151"/>
      <c r="GES32" s="151"/>
      <c r="GET32" s="151"/>
      <c r="GEU32" s="151"/>
      <c r="GEV32" s="151"/>
      <c r="GEW32" s="151"/>
      <c r="GEX32" s="151"/>
      <c r="GEY32" s="151"/>
      <c r="GEZ32" s="151"/>
      <c r="GFA32" s="151"/>
      <c r="GFB32" s="151"/>
      <c r="GFC32" s="151"/>
      <c r="GFD32" s="151"/>
      <c r="GFE32" s="151"/>
      <c r="GFF32" s="151"/>
      <c r="GFG32" s="151"/>
      <c r="GFH32" s="151"/>
      <c r="GFI32" s="151"/>
      <c r="GFJ32" s="151"/>
      <c r="GFK32" s="151"/>
      <c r="GFL32" s="151"/>
      <c r="GFM32" s="151"/>
      <c r="GFN32" s="151"/>
      <c r="GFO32" s="151"/>
      <c r="GFP32" s="151"/>
      <c r="GFQ32" s="151"/>
      <c r="GFR32" s="151"/>
      <c r="GFS32" s="151"/>
      <c r="GFT32" s="151"/>
      <c r="GFU32" s="151"/>
      <c r="GFV32" s="151"/>
      <c r="GFW32" s="151"/>
      <c r="GFX32" s="151"/>
      <c r="GFY32" s="151"/>
      <c r="GFZ32" s="151"/>
      <c r="GGA32" s="151"/>
      <c r="GGB32" s="151"/>
      <c r="GGC32" s="151"/>
      <c r="GGD32" s="151"/>
      <c r="GGE32" s="151"/>
      <c r="GGF32" s="151"/>
      <c r="GGG32" s="151"/>
      <c r="GGH32" s="151"/>
      <c r="GGI32" s="151"/>
      <c r="GGJ32" s="151"/>
      <c r="GGK32" s="151"/>
      <c r="GGL32" s="151"/>
      <c r="GGM32" s="151"/>
      <c r="GGN32" s="151"/>
      <c r="GGO32" s="151"/>
      <c r="GGP32" s="151"/>
      <c r="GGQ32" s="151"/>
      <c r="GGR32" s="151"/>
      <c r="GGS32" s="151"/>
      <c r="GGT32" s="151"/>
      <c r="GGU32" s="151"/>
      <c r="GGV32" s="151"/>
      <c r="GGW32" s="151"/>
      <c r="GGX32" s="151"/>
      <c r="GGY32" s="151"/>
      <c r="GGZ32" s="151"/>
      <c r="GHA32" s="151"/>
      <c r="GHB32" s="151"/>
      <c r="GHC32" s="151"/>
      <c r="GHD32" s="151"/>
      <c r="GHE32" s="151"/>
      <c r="GHF32" s="151"/>
      <c r="GHG32" s="151"/>
      <c r="GHH32" s="151"/>
      <c r="GHI32" s="151"/>
      <c r="GHJ32" s="151"/>
      <c r="GHK32" s="151"/>
      <c r="GHL32" s="151"/>
      <c r="GHM32" s="151"/>
      <c r="GHN32" s="151"/>
      <c r="GHO32" s="151"/>
      <c r="GHP32" s="151"/>
      <c r="GHQ32" s="151"/>
      <c r="GHR32" s="151"/>
      <c r="GHS32" s="151"/>
      <c r="GHT32" s="151"/>
      <c r="GHU32" s="151"/>
      <c r="GHV32" s="151"/>
      <c r="GHW32" s="151"/>
      <c r="GHX32" s="151"/>
      <c r="GHY32" s="151"/>
      <c r="GHZ32" s="151"/>
      <c r="GIA32" s="151"/>
      <c r="GIB32" s="151"/>
      <c r="GIC32" s="151"/>
      <c r="GID32" s="151"/>
      <c r="GIE32" s="151"/>
      <c r="GIF32" s="151"/>
      <c r="GIG32" s="151"/>
      <c r="GIH32" s="151"/>
      <c r="GII32" s="151"/>
      <c r="GIJ32" s="151"/>
      <c r="GIK32" s="151"/>
      <c r="GIL32" s="151"/>
      <c r="GIM32" s="151"/>
      <c r="GIN32" s="151"/>
      <c r="GIO32" s="151"/>
      <c r="GIP32" s="151"/>
      <c r="GIQ32" s="151"/>
      <c r="GIR32" s="151"/>
      <c r="GIS32" s="151"/>
      <c r="GIT32" s="151"/>
      <c r="GIU32" s="151"/>
      <c r="GIV32" s="151"/>
      <c r="GIW32" s="151"/>
      <c r="GIX32" s="151"/>
      <c r="GIY32" s="151"/>
      <c r="GIZ32" s="151"/>
      <c r="GJA32" s="151"/>
      <c r="GJB32" s="151"/>
      <c r="GJC32" s="151"/>
      <c r="GJD32" s="151"/>
      <c r="GJE32" s="151"/>
      <c r="GJF32" s="151"/>
      <c r="GJG32" s="151"/>
      <c r="GJH32" s="151"/>
      <c r="GJI32" s="151"/>
      <c r="GJJ32" s="151"/>
      <c r="GJK32" s="151"/>
      <c r="GJL32" s="151"/>
      <c r="GJM32" s="151"/>
      <c r="GJN32" s="151"/>
      <c r="GJO32" s="151"/>
      <c r="GJP32" s="151"/>
      <c r="GJQ32" s="151"/>
      <c r="GJR32" s="151"/>
      <c r="GJS32" s="151"/>
      <c r="GJT32" s="151"/>
      <c r="GJU32" s="151"/>
      <c r="GJV32" s="151"/>
      <c r="GJW32" s="151"/>
      <c r="GJX32" s="151"/>
      <c r="GJY32" s="151"/>
      <c r="GJZ32" s="151"/>
      <c r="GKA32" s="151"/>
      <c r="GKB32" s="151"/>
      <c r="GKC32" s="151"/>
      <c r="GKD32" s="151"/>
      <c r="GKE32" s="151"/>
      <c r="GKF32" s="151"/>
      <c r="GKG32" s="151"/>
      <c r="GKH32" s="151"/>
      <c r="GKI32" s="151"/>
      <c r="GKJ32" s="151"/>
      <c r="GKK32" s="151"/>
      <c r="GKL32" s="151"/>
      <c r="GKM32" s="151"/>
      <c r="GKN32" s="151"/>
      <c r="GKO32" s="151"/>
      <c r="GKP32" s="151"/>
      <c r="GKQ32" s="151"/>
      <c r="GKR32" s="151"/>
      <c r="GKS32" s="151"/>
      <c r="GKT32" s="151"/>
      <c r="GKU32" s="151"/>
      <c r="GKV32" s="151"/>
      <c r="GKW32" s="151"/>
      <c r="GKX32" s="151"/>
      <c r="GKY32" s="151"/>
      <c r="GKZ32" s="151"/>
      <c r="GLA32" s="151"/>
      <c r="GLB32" s="151"/>
      <c r="GLC32" s="151"/>
      <c r="GLD32" s="151"/>
      <c r="GLE32" s="151"/>
      <c r="GLF32" s="151"/>
      <c r="GLG32" s="151"/>
      <c r="GLH32" s="151"/>
      <c r="GLI32" s="151"/>
      <c r="GLJ32" s="151"/>
      <c r="GLK32" s="151"/>
      <c r="GLL32" s="151"/>
      <c r="GLM32" s="151"/>
      <c r="GLN32" s="151"/>
      <c r="GLO32" s="151"/>
      <c r="GLP32" s="151"/>
      <c r="GLQ32" s="151"/>
      <c r="GLR32" s="151"/>
      <c r="GLS32" s="151"/>
      <c r="GLT32" s="151"/>
      <c r="GLU32" s="151"/>
      <c r="GLV32" s="151"/>
      <c r="GLW32" s="151"/>
      <c r="GLX32" s="151"/>
      <c r="GLY32" s="151"/>
      <c r="GLZ32" s="151"/>
      <c r="GMA32" s="151"/>
      <c r="GMB32" s="151"/>
      <c r="GMC32" s="151"/>
      <c r="GMD32" s="151"/>
      <c r="GME32" s="151"/>
      <c r="GMF32" s="151"/>
      <c r="GMG32" s="151"/>
      <c r="GMH32" s="151"/>
      <c r="GMI32" s="151"/>
      <c r="GMJ32" s="151"/>
      <c r="GMK32" s="151"/>
      <c r="GML32" s="151"/>
      <c r="GMM32" s="151"/>
      <c r="GMN32" s="151"/>
      <c r="GMO32" s="151"/>
      <c r="GMP32" s="151"/>
      <c r="GMQ32" s="151"/>
      <c r="GMR32" s="151"/>
      <c r="GMS32" s="151"/>
      <c r="GMT32" s="151"/>
      <c r="GMU32" s="151"/>
      <c r="GMV32" s="151"/>
      <c r="GMW32" s="151"/>
      <c r="GMX32" s="151"/>
      <c r="GMY32" s="151"/>
      <c r="GMZ32" s="151"/>
      <c r="GNA32" s="151"/>
      <c r="GNB32" s="151"/>
      <c r="GNC32" s="151"/>
      <c r="GND32" s="151"/>
      <c r="GNE32" s="151"/>
      <c r="GNF32" s="151"/>
      <c r="GNG32" s="151"/>
      <c r="GNH32" s="151"/>
      <c r="GNI32" s="151"/>
      <c r="GNJ32" s="151"/>
      <c r="GNK32" s="151"/>
      <c r="GNL32" s="151"/>
      <c r="GNM32" s="151"/>
      <c r="GNN32" s="151"/>
      <c r="GNO32" s="151"/>
      <c r="GNP32" s="151"/>
      <c r="GNQ32" s="151"/>
      <c r="GNR32" s="151"/>
      <c r="GNS32" s="151"/>
      <c r="GNT32" s="151"/>
      <c r="GNU32" s="151"/>
      <c r="GNV32" s="151"/>
      <c r="GNW32" s="151"/>
      <c r="GNX32" s="151"/>
      <c r="GNY32" s="151"/>
      <c r="GNZ32" s="151"/>
      <c r="GOA32" s="151"/>
      <c r="GOB32" s="151"/>
      <c r="GOC32" s="151"/>
      <c r="GOD32" s="151"/>
      <c r="GOE32" s="151"/>
      <c r="GOF32" s="151"/>
      <c r="GOG32" s="151"/>
      <c r="GOH32" s="151"/>
      <c r="GOI32" s="151"/>
      <c r="GOJ32" s="151"/>
      <c r="GOK32" s="151"/>
      <c r="GOL32" s="151"/>
      <c r="GOM32" s="151"/>
      <c r="GON32" s="151"/>
      <c r="GOO32" s="151"/>
      <c r="GOP32" s="151"/>
      <c r="GOQ32" s="151"/>
      <c r="GOR32" s="151"/>
      <c r="GOS32" s="151"/>
      <c r="GOT32" s="151"/>
      <c r="GOU32" s="151"/>
      <c r="GOV32" s="151"/>
      <c r="GOW32" s="151"/>
      <c r="GOX32" s="151"/>
      <c r="GOY32" s="151"/>
      <c r="GOZ32" s="151"/>
      <c r="GPA32" s="151"/>
      <c r="GPB32" s="151"/>
      <c r="GPC32" s="151"/>
      <c r="GPD32" s="151"/>
      <c r="GPE32" s="151"/>
      <c r="GPF32" s="151"/>
      <c r="GPG32" s="151"/>
      <c r="GPH32" s="151"/>
      <c r="GPI32" s="151"/>
      <c r="GPJ32" s="151"/>
      <c r="GPK32" s="151"/>
      <c r="GPL32" s="151"/>
      <c r="GPM32" s="151"/>
      <c r="GPN32" s="151"/>
      <c r="GPO32" s="151"/>
      <c r="GPP32" s="151"/>
      <c r="GPQ32" s="151"/>
      <c r="GPR32" s="151"/>
      <c r="GPS32" s="151"/>
      <c r="GPT32" s="151"/>
      <c r="GPU32" s="151"/>
      <c r="GPV32" s="151"/>
      <c r="GPW32" s="151"/>
      <c r="GPX32" s="151"/>
      <c r="GPY32" s="151"/>
      <c r="GPZ32" s="151"/>
      <c r="GQA32" s="151"/>
      <c r="GQB32" s="151"/>
      <c r="GQC32" s="151"/>
      <c r="GQD32" s="151"/>
      <c r="GQE32" s="151"/>
      <c r="GQF32" s="151"/>
      <c r="GQG32" s="151"/>
      <c r="GQH32" s="151"/>
      <c r="GQI32" s="151"/>
      <c r="GQJ32" s="151"/>
      <c r="GQK32" s="151"/>
      <c r="GQL32" s="151"/>
      <c r="GQM32" s="151"/>
      <c r="GQN32" s="151"/>
      <c r="GQO32" s="151"/>
      <c r="GQP32" s="151"/>
      <c r="GQQ32" s="151"/>
      <c r="GQR32" s="151"/>
      <c r="GQS32" s="151"/>
      <c r="GQT32" s="151"/>
      <c r="GQU32" s="151"/>
      <c r="GQV32" s="151"/>
      <c r="GQW32" s="151"/>
      <c r="GQX32" s="151"/>
      <c r="GQY32" s="151"/>
      <c r="GQZ32" s="151"/>
      <c r="GRA32" s="151"/>
      <c r="GRB32" s="151"/>
      <c r="GRC32" s="151"/>
      <c r="GRD32" s="151"/>
      <c r="GRE32" s="151"/>
      <c r="GRF32" s="151"/>
      <c r="GRG32" s="151"/>
      <c r="GRH32" s="151"/>
      <c r="GRI32" s="151"/>
      <c r="GRJ32" s="151"/>
      <c r="GRK32" s="151"/>
      <c r="GRL32" s="151"/>
      <c r="GRM32" s="151"/>
      <c r="GRN32" s="151"/>
      <c r="GRO32" s="151"/>
      <c r="GRP32" s="151"/>
      <c r="GRQ32" s="151"/>
      <c r="GRR32" s="151"/>
      <c r="GRS32" s="151"/>
      <c r="GRT32" s="151"/>
      <c r="GRU32" s="151"/>
      <c r="GRV32" s="151"/>
      <c r="GRW32" s="151"/>
      <c r="GRX32" s="151"/>
      <c r="GRY32" s="151"/>
      <c r="GRZ32" s="151"/>
      <c r="GSA32" s="151"/>
      <c r="GSB32" s="151"/>
      <c r="GSC32" s="151"/>
      <c r="GSD32" s="151"/>
      <c r="GSE32" s="151"/>
      <c r="GSF32" s="151"/>
      <c r="GSG32" s="151"/>
      <c r="GSH32" s="151"/>
      <c r="GSI32" s="151"/>
      <c r="GSJ32" s="151"/>
      <c r="GSK32" s="151"/>
      <c r="GSL32" s="151"/>
      <c r="GSM32" s="151"/>
      <c r="GSN32" s="151"/>
      <c r="GSO32" s="151"/>
      <c r="GSP32" s="151"/>
      <c r="GSQ32" s="151"/>
      <c r="GSR32" s="151"/>
      <c r="GSS32" s="151"/>
      <c r="GST32" s="151"/>
      <c r="GSU32" s="151"/>
      <c r="GSV32" s="151"/>
      <c r="GSW32" s="151"/>
      <c r="GSX32" s="151"/>
      <c r="GSY32" s="151"/>
      <c r="GSZ32" s="151"/>
      <c r="GTA32" s="151"/>
      <c r="GTB32" s="151"/>
      <c r="GTC32" s="151"/>
      <c r="GTD32" s="151"/>
      <c r="GTE32" s="151"/>
      <c r="GTF32" s="151"/>
      <c r="GTG32" s="151"/>
      <c r="GTH32" s="151"/>
      <c r="GTI32" s="151"/>
      <c r="GTJ32" s="151"/>
      <c r="GTK32" s="151"/>
      <c r="GTL32" s="151"/>
      <c r="GTM32" s="151"/>
    </row>
    <row r="33" spans="1:5265" s="151" customFormat="1" ht="15.75" x14ac:dyDescent="0.2">
      <c r="A33" s="554">
        <f t="shared" si="6"/>
        <v>28</v>
      </c>
      <c r="B33" s="521"/>
      <c r="C33" s="401"/>
      <c r="D33" s="179"/>
      <c r="E33" s="471"/>
      <c r="F33" s="180"/>
      <c r="G33" s="470">
        <f t="shared" si="7"/>
        <v>0</v>
      </c>
      <c r="H33" s="557"/>
      <c r="I33" s="338"/>
      <c r="J33" s="401"/>
      <c r="K33" s="401"/>
      <c r="L33" s="181"/>
      <c r="M33" s="179"/>
      <c r="N33" s="434"/>
      <c r="O33" s="397"/>
      <c r="P33" s="397"/>
      <c r="Q33" s="176"/>
      <c r="R33" s="175"/>
      <c r="S33" s="177"/>
      <c r="T33" s="405">
        <f t="shared" si="12"/>
        <v>0</v>
      </c>
      <c r="U33" s="406">
        <f t="shared" si="13"/>
        <v>0</v>
      </c>
      <c r="V33" s="407">
        <f t="shared" si="14"/>
        <v>0</v>
      </c>
      <c r="W33" s="182"/>
      <c r="X33" s="180"/>
      <c r="Y33" s="179"/>
      <c r="Z33" s="337"/>
      <c r="AA33" s="103"/>
      <c r="AB33" s="103"/>
      <c r="AC33" s="185"/>
      <c r="AD33" s="127"/>
      <c r="AE33" s="126">
        <f>SUMIF('PMO Worksheet'!N33,"No",'PMO Worksheet'!V33)</f>
        <v>0</v>
      </c>
      <c r="AF33" s="126">
        <f>SUMIF('PMO Worksheet'!N33,"No",'PMO Worksheet'!U33)</f>
        <v>0</v>
      </c>
      <c r="AG33" s="126">
        <f>SUMIF('PMO Worksheet'!N33,"yes",'PMO Worksheet'!V33)</f>
        <v>0</v>
      </c>
      <c r="AH33" s="126">
        <f>SUMIF('PMO Worksheet'!N33,"Yes",'PMO Worksheet'!U33)</f>
        <v>0</v>
      </c>
      <c r="AI33" s="127"/>
      <c r="AJ33" s="127"/>
      <c r="AK33" s="126">
        <f>SUMIF('PMO Worksheet'!P33,"down",'PMO Worksheet'!T33)</f>
        <v>0</v>
      </c>
      <c r="AL33" s="126">
        <f>SUMIF('PMO Worksheet'!P33,"Up",'PMO Worksheet'!T33)</f>
        <v>0</v>
      </c>
      <c r="AM33" s="126">
        <f>SUMIF('PMO Worksheet'!N33,"no",AL33)</f>
        <v>0</v>
      </c>
      <c r="AN33" s="126">
        <f>SUMIF('PMO Worksheet'!N33,"no",AK33)</f>
        <v>0</v>
      </c>
      <c r="AO33" s="126">
        <f>SUMIF('PMO Worksheet'!N33,"yes",AL33)</f>
        <v>0</v>
      </c>
      <c r="AP33" s="126">
        <f>SUMIF('PMO Worksheet'!N33,"Yes",AK33)</f>
        <v>0</v>
      </c>
      <c r="AQ33" s="165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</row>
    <row r="34" spans="1:5265" s="151" customFormat="1" ht="15.75" x14ac:dyDescent="0.2">
      <c r="A34" s="554">
        <f t="shared" si="6"/>
        <v>29</v>
      </c>
      <c r="B34" s="521"/>
      <c r="C34" s="401"/>
      <c r="D34" s="179"/>
      <c r="E34" s="471"/>
      <c r="F34" s="180"/>
      <c r="G34" s="470">
        <f t="shared" si="7"/>
        <v>0</v>
      </c>
      <c r="H34" s="557"/>
      <c r="I34" s="338"/>
      <c r="J34" s="401"/>
      <c r="K34" s="401"/>
      <c r="L34" s="181"/>
      <c r="M34" s="179"/>
      <c r="N34" s="338"/>
      <c r="O34" s="397"/>
      <c r="P34" s="397"/>
      <c r="Q34" s="176"/>
      <c r="R34" s="175"/>
      <c r="S34" s="177"/>
      <c r="T34" s="405">
        <f t="shared" si="12"/>
        <v>0</v>
      </c>
      <c r="U34" s="406">
        <f t="shared" si="13"/>
        <v>0</v>
      </c>
      <c r="V34" s="407">
        <f t="shared" si="14"/>
        <v>0</v>
      </c>
      <c r="W34" s="182"/>
      <c r="X34" s="180"/>
      <c r="Y34" s="179"/>
      <c r="Z34" s="337"/>
      <c r="AA34" s="103"/>
      <c r="AB34" s="103"/>
      <c r="AC34" s="185"/>
      <c r="AD34" s="127"/>
      <c r="AE34" s="126">
        <f>SUMIF('PMO Worksheet'!N34,"No",'PMO Worksheet'!V34)</f>
        <v>0</v>
      </c>
      <c r="AF34" s="126">
        <f>SUMIF('PMO Worksheet'!N34,"No",'PMO Worksheet'!U34)</f>
        <v>0</v>
      </c>
      <c r="AG34" s="126">
        <f>SUMIF('PMO Worksheet'!N34,"yes",'PMO Worksheet'!V34)</f>
        <v>0</v>
      </c>
      <c r="AH34" s="126">
        <f>SUMIF('PMO Worksheet'!N34,"Yes",'PMO Worksheet'!U34)</f>
        <v>0</v>
      </c>
      <c r="AI34" s="127"/>
      <c r="AJ34" s="127"/>
      <c r="AK34" s="126">
        <f>SUMIF('PMO Worksheet'!P34,"down",'PMO Worksheet'!T34)</f>
        <v>0</v>
      </c>
      <c r="AL34" s="126">
        <f>SUMIF('PMO Worksheet'!P34,"Up",'PMO Worksheet'!T34)</f>
        <v>0</v>
      </c>
      <c r="AM34" s="126">
        <f>SUMIF('PMO Worksheet'!N34,"no",AL34)</f>
        <v>0</v>
      </c>
      <c r="AN34" s="126">
        <f>SUMIF('PMO Worksheet'!N34,"no",AK34)</f>
        <v>0</v>
      </c>
      <c r="AO34" s="126">
        <f>SUMIF('PMO Worksheet'!N34,"yes",AL34)</f>
        <v>0</v>
      </c>
      <c r="AP34" s="126">
        <f>SUMIF('PMO Worksheet'!N34,"Yes",AK34)</f>
        <v>0</v>
      </c>
      <c r="AQ34" s="16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</row>
    <row r="35" spans="1:5265" s="151" customFormat="1" ht="15.75" x14ac:dyDescent="0.2">
      <c r="A35" s="554">
        <f t="shared" si="6"/>
        <v>30</v>
      </c>
      <c r="B35" s="521"/>
      <c r="C35" s="401"/>
      <c r="D35" s="179"/>
      <c r="E35" s="471"/>
      <c r="F35" s="180"/>
      <c r="G35" s="470">
        <f t="shared" si="7"/>
        <v>0</v>
      </c>
      <c r="H35" s="557"/>
      <c r="I35" s="338"/>
      <c r="J35" s="401"/>
      <c r="K35" s="401"/>
      <c r="L35" s="181"/>
      <c r="M35" s="179"/>
      <c r="N35" s="338"/>
      <c r="O35" s="397"/>
      <c r="P35" s="397"/>
      <c r="Q35" s="176"/>
      <c r="R35" s="175"/>
      <c r="S35" s="177"/>
      <c r="T35" s="405">
        <f t="shared" si="12"/>
        <v>0</v>
      </c>
      <c r="U35" s="406">
        <f t="shared" si="13"/>
        <v>0</v>
      </c>
      <c r="V35" s="407">
        <f t="shared" si="14"/>
        <v>0</v>
      </c>
      <c r="W35" s="182"/>
      <c r="X35" s="180"/>
      <c r="Y35" s="179"/>
      <c r="Z35" s="337"/>
      <c r="AA35" s="103"/>
      <c r="AB35" s="103"/>
      <c r="AC35" s="185"/>
      <c r="AD35" s="127"/>
      <c r="AE35" s="126">
        <f>SUMIF('PMO Worksheet'!N35,"No",'PMO Worksheet'!V35)</f>
        <v>0</v>
      </c>
      <c r="AF35" s="126">
        <f>SUMIF('PMO Worksheet'!N35,"No",'PMO Worksheet'!U35)</f>
        <v>0</v>
      </c>
      <c r="AG35" s="126">
        <f>SUMIF('PMO Worksheet'!N35,"yes",'PMO Worksheet'!V35)</f>
        <v>0</v>
      </c>
      <c r="AH35" s="126">
        <f>SUMIF('PMO Worksheet'!N35,"Yes",'PMO Worksheet'!U35)</f>
        <v>0</v>
      </c>
      <c r="AI35" s="127"/>
      <c r="AJ35" s="127"/>
      <c r="AK35" s="126">
        <f>SUMIF('PMO Worksheet'!P35,"down",'PMO Worksheet'!T35)</f>
        <v>0</v>
      </c>
      <c r="AL35" s="126">
        <f>SUMIF('PMO Worksheet'!P35,"Up",'PMO Worksheet'!T35)</f>
        <v>0</v>
      </c>
      <c r="AM35" s="126">
        <f>SUMIF('PMO Worksheet'!N35,"no",AL35)</f>
        <v>0</v>
      </c>
      <c r="AN35" s="126">
        <f>SUMIF('PMO Worksheet'!N35,"no",AK35)</f>
        <v>0</v>
      </c>
      <c r="AO35" s="126">
        <f>SUMIF('PMO Worksheet'!N35,"yes",AL35)</f>
        <v>0</v>
      </c>
      <c r="AP35" s="126">
        <f>SUMIF('PMO Worksheet'!N35,"Yes",AK35)</f>
        <v>0</v>
      </c>
      <c r="AQ35" s="165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</row>
    <row r="36" spans="1:5265" s="151" customFormat="1" ht="15.75" x14ac:dyDescent="0.2">
      <c r="A36" s="554">
        <f t="shared" si="6"/>
        <v>31</v>
      </c>
      <c r="B36" s="521"/>
      <c r="C36" s="401"/>
      <c r="D36" s="179"/>
      <c r="E36" s="471"/>
      <c r="F36" s="180"/>
      <c r="G36" s="470">
        <f t="shared" si="7"/>
        <v>0</v>
      </c>
      <c r="H36" s="557"/>
      <c r="I36" s="338"/>
      <c r="J36" s="401"/>
      <c r="K36" s="401"/>
      <c r="L36" s="181"/>
      <c r="M36" s="179"/>
      <c r="N36" s="338"/>
      <c r="O36" s="397"/>
      <c r="P36" s="397"/>
      <c r="Q36" s="176"/>
      <c r="R36" s="175"/>
      <c r="S36" s="177"/>
      <c r="T36" s="405">
        <f t="shared" si="12"/>
        <v>0</v>
      </c>
      <c r="U36" s="406">
        <f t="shared" si="13"/>
        <v>0</v>
      </c>
      <c r="V36" s="407">
        <f t="shared" si="14"/>
        <v>0</v>
      </c>
      <c r="W36" s="182"/>
      <c r="X36" s="180"/>
      <c r="Y36" s="179"/>
      <c r="Z36" s="337"/>
      <c r="AA36" s="103"/>
      <c r="AB36" s="103"/>
      <c r="AC36" s="185"/>
      <c r="AD36" s="127"/>
      <c r="AE36" s="126">
        <f>SUMIF('PMO Worksheet'!N36,"No",'PMO Worksheet'!V36)</f>
        <v>0</v>
      </c>
      <c r="AF36" s="126">
        <f>SUMIF('PMO Worksheet'!N36,"No",'PMO Worksheet'!U36)</f>
        <v>0</v>
      </c>
      <c r="AG36" s="126">
        <f>SUMIF('PMO Worksheet'!N36,"yes",'PMO Worksheet'!V36)</f>
        <v>0</v>
      </c>
      <c r="AH36" s="126">
        <f>SUMIF('PMO Worksheet'!N36,"Yes",'PMO Worksheet'!U36)</f>
        <v>0</v>
      </c>
      <c r="AI36" s="127"/>
      <c r="AJ36" s="127"/>
      <c r="AK36" s="126">
        <f>SUMIF('PMO Worksheet'!P36,"down",'PMO Worksheet'!T36)</f>
        <v>0</v>
      </c>
      <c r="AL36" s="126">
        <f>SUMIF('PMO Worksheet'!P36,"Up",'PMO Worksheet'!T36)</f>
        <v>0</v>
      </c>
      <c r="AM36" s="126">
        <f>SUMIF('PMO Worksheet'!N36,"no",AL36)</f>
        <v>0</v>
      </c>
      <c r="AN36" s="126">
        <f>SUMIF('PMO Worksheet'!N36,"no",AK36)</f>
        <v>0</v>
      </c>
      <c r="AO36" s="126">
        <f>SUMIF('PMO Worksheet'!N36,"yes",AL36)</f>
        <v>0</v>
      </c>
      <c r="AP36" s="126">
        <f>SUMIF('PMO Worksheet'!N36,"Yes",AK36)</f>
        <v>0</v>
      </c>
      <c r="AQ36" s="165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</row>
    <row r="37" spans="1:5265" s="151" customFormat="1" ht="15.75" x14ac:dyDescent="0.2">
      <c r="A37" s="554">
        <f t="shared" si="6"/>
        <v>32</v>
      </c>
      <c r="B37" s="521"/>
      <c r="C37" s="401"/>
      <c r="D37" s="179"/>
      <c r="E37" s="471"/>
      <c r="F37" s="180"/>
      <c r="G37" s="470">
        <f t="shared" si="7"/>
        <v>0</v>
      </c>
      <c r="H37" s="557"/>
      <c r="I37" s="338"/>
      <c r="J37" s="401"/>
      <c r="K37" s="401"/>
      <c r="L37" s="181"/>
      <c r="M37" s="179"/>
      <c r="N37" s="338"/>
      <c r="O37" s="397"/>
      <c r="P37" s="397"/>
      <c r="Q37" s="176"/>
      <c r="R37" s="175"/>
      <c r="S37" s="177"/>
      <c r="T37" s="405">
        <f t="shared" si="12"/>
        <v>0</v>
      </c>
      <c r="U37" s="406">
        <f t="shared" si="13"/>
        <v>0</v>
      </c>
      <c r="V37" s="407">
        <f t="shared" si="14"/>
        <v>0</v>
      </c>
      <c r="W37" s="182"/>
      <c r="X37" s="180"/>
      <c r="Y37" s="179"/>
      <c r="Z37" s="337"/>
      <c r="AA37" s="103"/>
      <c r="AB37" s="103"/>
      <c r="AC37" s="185"/>
      <c r="AD37" s="127"/>
      <c r="AE37" s="126">
        <f>SUMIF('PMO Worksheet'!N37,"No",'PMO Worksheet'!V37)</f>
        <v>0</v>
      </c>
      <c r="AF37" s="126">
        <f>SUMIF('PMO Worksheet'!N37,"No",'PMO Worksheet'!U37)</f>
        <v>0</v>
      </c>
      <c r="AG37" s="126">
        <f>SUMIF('PMO Worksheet'!N37,"yes",'PMO Worksheet'!V37)</f>
        <v>0</v>
      </c>
      <c r="AH37" s="126">
        <f>SUMIF('PMO Worksheet'!N37,"Yes",'PMO Worksheet'!U37)</f>
        <v>0</v>
      </c>
      <c r="AI37" s="127"/>
      <c r="AJ37" s="127"/>
      <c r="AK37" s="126">
        <f>SUMIF('PMO Worksheet'!P37,"down",'PMO Worksheet'!T37)</f>
        <v>0</v>
      </c>
      <c r="AL37" s="126">
        <f>SUMIF('PMO Worksheet'!P37,"Up",'PMO Worksheet'!T37)</f>
        <v>0</v>
      </c>
      <c r="AM37" s="126">
        <f>SUMIF('PMO Worksheet'!N37,"no",AL37)</f>
        <v>0</v>
      </c>
      <c r="AN37" s="126">
        <f>SUMIF('PMO Worksheet'!N37,"no",AK37)</f>
        <v>0</v>
      </c>
      <c r="AO37" s="126">
        <f>SUMIF('PMO Worksheet'!N37,"yes",AL37)</f>
        <v>0</v>
      </c>
      <c r="AP37" s="126">
        <f>SUMIF('PMO Worksheet'!N37,"Yes",AK37)</f>
        <v>0</v>
      </c>
      <c r="AQ37" s="165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</row>
    <row r="38" spans="1:5265" s="151" customFormat="1" ht="15.75" x14ac:dyDescent="0.2">
      <c r="A38" s="554">
        <f t="shared" si="6"/>
        <v>33</v>
      </c>
      <c r="B38" s="521"/>
      <c r="C38" s="401"/>
      <c r="D38" s="179"/>
      <c r="E38" s="471"/>
      <c r="F38" s="180"/>
      <c r="G38" s="470">
        <f t="shared" si="7"/>
        <v>0</v>
      </c>
      <c r="H38" s="557"/>
      <c r="I38" s="338"/>
      <c r="J38" s="401"/>
      <c r="K38" s="401"/>
      <c r="L38" s="181"/>
      <c r="M38" s="179"/>
      <c r="N38" s="338"/>
      <c r="O38" s="397"/>
      <c r="P38" s="397"/>
      <c r="Q38" s="176"/>
      <c r="R38" s="175"/>
      <c r="S38" s="177"/>
      <c r="T38" s="405">
        <f t="shared" si="12"/>
        <v>0</v>
      </c>
      <c r="U38" s="406">
        <f t="shared" si="13"/>
        <v>0</v>
      </c>
      <c r="V38" s="407">
        <f t="shared" si="14"/>
        <v>0</v>
      </c>
      <c r="W38" s="182"/>
      <c r="X38" s="180"/>
      <c r="Y38" s="179"/>
      <c r="Z38" s="337"/>
      <c r="AA38" s="103"/>
      <c r="AB38" s="103"/>
      <c r="AC38" s="185"/>
      <c r="AD38" s="127"/>
      <c r="AE38" s="126">
        <f>SUMIF('PMO Worksheet'!N38,"No",'PMO Worksheet'!V38)</f>
        <v>0</v>
      </c>
      <c r="AF38" s="126">
        <f>SUMIF('PMO Worksheet'!N38,"No",'PMO Worksheet'!U38)</f>
        <v>0</v>
      </c>
      <c r="AG38" s="126">
        <f>SUMIF('PMO Worksheet'!N38,"yes",'PMO Worksheet'!V38)</f>
        <v>0</v>
      </c>
      <c r="AH38" s="126">
        <f>SUMIF('PMO Worksheet'!N38,"Yes",'PMO Worksheet'!U38)</f>
        <v>0</v>
      </c>
      <c r="AI38" s="127"/>
      <c r="AJ38" s="127"/>
      <c r="AK38" s="126">
        <f>SUMIF('PMO Worksheet'!P38,"down",'PMO Worksheet'!T38)</f>
        <v>0</v>
      </c>
      <c r="AL38" s="126">
        <f>SUMIF('PMO Worksheet'!P38,"Up",'PMO Worksheet'!T38)</f>
        <v>0</v>
      </c>
      <c r="AM38" s="126">
        <f>SUMIF('PMO Worksheet'!N38,"no",AL38)</f>
        <v>0</v>
      </c>
      <c r="AN38" s="126">
        <f>SUMIF('PMO Worksheet'!N38,"no",AK38)</f>
        <v>0</v>
      </c>
      <c r="AO38" s="126">
        <f>SUMIF('PMO Worksheet'!N38,"yes",AL38)</f>
        <v>0</v>
      </c>
      <c r="AP38" s="126">
        <f>SUMIF('PMO Worksheet'!N38,"Yes",AK38)</f>
        <v>0</v>
      </c>
      <c r="AQ38" s="165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</row>
    <row r="39" spans="1:5265" s="433" customFormat="1" ht="15.75" x14ac:dyDescent="0.2">
      <c r="A39" s="554">
        <f t="shared" si="6"/>
        <v>34</v>
      </c>
      <c r="B39" s="521"/>
      <c r="C39" s="401"/>
      <c r="D39" s="179"/>
      <c r="E39" s="471"/>
      <c r="F39" s="180"/>
      <c r="G39" s="470">
        <f t="shared" si="7"/>
        <v>0</v>
      </c>
      <c r="H39" s="557"/>
      <c r="I39" s="338"/>
      <c r="J39" s="401"/>
      <c r="K39" s="401"/>
      <c r="L39" s="181"/>
      <c r="M39" s="179"/>
      <c r="N39" s="338"/>
      <c r="O39" s="175"/>
      <c r="P39" s="397"/>
      <c r="Q39" s="176"/>
      <c r="R39" s="175"/>
      <c r="S39" s="177"/>
      <c r="T39" s="405">
        <f t="shared" si="12"/>
        <v>0</v>
      </c>
      <c r="U39" s="406">
        <f t="shared" si="13"/>
        <v>0</v>
      </c>
      <c r="V39" s="407">
        <f t="shared" si="14"/>
        <v>0</v>
      </c>
      <c r="W39" s="182"/>
      <c r="X39" s="180"/>
      <c r="Y39" s="179"/>
      <c r="Z39" s="337"/>
      <c r="AA39" s="103"/>
      <c r="AB39" s="103"/>
      <c r="AC39" s="185"/>
      <c r="AD39" s="127"/>
      <c r="AE39" s="126">
        <f>SUMIF('PMO Worksheet'!N39,"No",'PMO Worksheet'!V39)</f>
        <v>0</v>
      </c>
      <c r="AF39" s="126">
        <f>SUMIF('PMO Worksheet'!N39,"No",'PMO Worksheet'!U39)</f>
        <v>0</v>
      </c>
      <c r="AG39" s="126">
        <f>SUMIF('PMO Worksheet'!N39,"yes",'PMO Worksheet'!V39)</f>
        <v>0</v>
      </c>
      <c r="AH39" s="126">
        <f>SUMIF('PMO Worksheet'!N39,"Yes",'PMO Worksheet'!U39)</f>
        <v>0</v>
      </c>
      <c r="AI39" s="127"/>
      <c r="AJ39" s="127"/>
      <c r="AK39" s="126">
        <f>SUMIF('PMO Worksheet'!P39,"down",'PMO Worksheet'!T39)</f>
        <v>0</v>
      </c>
      <c r="AL39" s="126">
        <f>SUMIF('PMO Worksheet'!P39,"Up",'PMO Worksheet'!T39)</f>
        <v>0</v>
      </c>
      <c r="AM39" s="126">
        <f>SUMIF('PMO Worksheet'!N39,"no",AL39)</f>
        <v>0</v>
      </c>
      <c r="AN39" s="126">
        <f>SUMIF('PMO Worksheet'!N39,"no",AK39)</f>
        <v>0</v>
      </c>
      <c r="AO39" s="126">
        <f>SUMIF('PMO Worksheet'!N39,"yes",AL39)</f>
        <v>0</v>
      </c>
      <c r="AP39" s="126">
        <f>SUMIF('PMO Worksheet'!N39,"Yes",AK39)</f>
        <v>0</v>
      </c>
      <c r="AQ39" s="165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151"/>
      <c r="DP39" s="151"/>
      <c r="DQ39" s="151"/>
      <c r="DR39" s="151"/>
      <c r="DS39" s="151"/>
      <c r="DT39" s="151"/>
      <c r="DU39" s="151"/>
      <c r="DV39" s="151"/>
      <c r="DW39" s="151"/>
      <c r="DX39" s="151"/>
      <c r="DY39" s="151"/>
      <c r="DZ39" s="151"/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  <c r="EL39" s="151"/>
      <c r="EM39" s="151"/>
      <c r="EN39" s="151"/>
      <c r="EO39" s="151"/>
      <c r="EP39" s="151"/>
      <c r="EQ39" s="151"/>
      <c r="ER39" s="151"/>
      <c r="ES39" s="151"/>
      <c r="ET39" s="151"/>
      <c r="EU39" s="151"/>
      <c r="EV39" s="151"/>
      <c r="EW39" s="151"/>
      <c r="EX39" s="151"/>
      <c r="EY39" s="151"/>
      <c r="EZ39" s="151"/>
      <c r="FA39" s="151"/>
      <c r="FB39" s="151"/>
      <c r="FC39" s="151"/>
      <c r="FD39" s="151"/>
      <c r="FE39" s="151"/>
      <c r="FF39" s="151"/>
      <c r="FG39" s="151"/>
      <c r="FH39" s="151"/>
      <c r="FI39" s="151"/>
      <c r="FJ39" s="151"/>
      <c r="FK39" s="151"/>
      <c r="FL39" s="151"/>
      <c r="FM39" s="151"/>
      <c r="FN39" s="151"/>
      <c r="FO39" s="151"/>
      <c r="FP39" s="151"/>
      <c r="FQ39" s="151"/>
      <c r="FR39" s="151"/>
      <c r="FS39" s="151"/>
      <c r="FT39" s="151"/>
      <c r="FU39" s="151"/>
      <c r="FV39" s="151"/>
      <c r="FW39" s="151"/>
      <c r="FX39" s="151"/>
      <c r="FY39" s="151"/>
      <c r="FZ39" s="151"/>
      <c r="GA39" s="151"/>
      <c r="GB39" s="151"/>
      <c r="GC39" s="151"/>
      <c r="GD39" s="151"/>
      <c r="GE39" s="151"/>
      <c r="GF39" s="151"/>
      <c r="GG39" s="151"/>
      <c r="GH39" s="151"/>
      <c r="GI39" s="151"/>
      <c r="GJ39" s="151"/>
      <c r="GK39" s="151"/>
      <c r="GL39" s="151"/>
      <c r="GM39" s="151"/>
      <c r="GN39" s="151"/>
      <c r="GO39" s="151"/>
      <c r="GP39" s="151"/>
      <c r="GQ39" s="151"/>
      <c r="GR39" s="151"/>
      <c r="GS39" s="151"/>
      <c r="GT39" s="151"/>
      <c r="GU39" s="151"/>
      <c r="GV39" s="151"/>
      <c r="GW39" s="151"/>
      <c r="GX39" s="151"/>
      <c r="GY39" s="151"/>
      <c r="GZ39" s="151"/>
      <c r="HA39" s="151"/>
      <c r="HB39" s="151"/>
      <c r="HC39" s="151"/>
      <c r="HD39" s="151"/>
      <c r="HE39" s="151"/>
      <c r="HF39" s="151"/>
      <c r="HG39" s="151"/>
      <c r="HH39" s="151"/>
      <c r="HI39" s="151"/>
      <c r="HJ39" s="151"/>
      <c r="HK39" s="151"/>
      <c r="HL39" s="151"/>
      <c r="HM39" s="151"/>
      <c r="HN39" s="151"/>
      <c r="HO39" s="151"/>
      <c r="HP39" s="151"/>
      <c r="HQ39" s="151"/>
      <c r="HR39" s="151"/>
      <c r="HS39" s="151"/>
      <c r="HT39" s="151"/>
      <c r="HU39" s="151"/>
      <c r="HV39" s="151"/>
      <c r="HW39" s="151"/>
      <c r="HX39" s="151"/>
      <c r="HY39" s="151"/>
      <c r="HZ39" s="151"/>
      <c r="IA39" s="151"/>
      <c r="IB39" s="151"/>
      <c r="IC39" s="151"/>
      <c r="ID39" s="151"/>
      <c r="IE39" s="151"/>
      <c r="IF39" s="151"/>
      <c r="IG39" s="151"/>
      <c r="IH39" s="151"/>
      <c r="II39" s="151"/>
      <c r="IJ39" s="151"/>
      <c r="IK39" s="151"/>
      <c r="IL39" s="151"/>
      <c r="IM39" s="151"/>
      <c r="IN39" s="151"/>
      <c r="IO39" s="151"/>
      <c r="IP39" s="151"/>
      <c r="IQ39" s="151"/>
      <c r="IR39" s="151"/>
      <c r="IS39" s="151"/>
      <c r="IT39" s="151"/>
      <c r="IU39" s="151"/>
      <c r="IV39" s="151"/>
      <c r="IW39" s="151"/>
      <c r="IX39" s="151"/>
      <c r="IY39" s="151"/>
      <c r="IZ39" s="151"/>
      <c r="JA39" s="151"/>
      <c r="JB39" s="151"/>
      <c r="JC39" s="151"/>
      <c r="JD39" s="151"/>
      <c r="JE39" s="151"/>
      <c r="JF39" s="151"/>
      <c r="JG39" s="151"/>
      <c r="JH39" s="151"/>
      <c r="JI39" s="151"/>
      <c r="JJ39" s="151"/>
      <c r="JK39" s="151"/>
      <c r="JL39" s="151"/>
      <c r="JM39" s="151"/>
      <c r="JN39" s="151"/>
      <c r="JO39" s="151"/>
      <c r="JP39" s="151"/>
      <c r="JQ39" s="151"/>
      <c r="JR39" s="151"/>
      <c r="JS39" s="151"/>
      <c r="JT39" s="151"/>
      <c r="JU39" s="151"/>
      <c r="JV39" s="151"/>
      <c r="JW39" s="151"/>
      <c r="JX39" s="151"/>
      <c r="JY39" s="151"/>
      <c r="JZ39" s="151"/>
      <c r="KA39" s="151"/>
      <c r="KB39" s="151"/>
      <c r="KC39" s="151"/>
      <c r="KD39" s="151"/>
      <c r="KE39" s="151"/>
      <c r="KF39" s="151"/>
      <c r="KG39" s="151"/>
      <c r="KH39" s="151"/>
      <c r="KI39" s="151"/>
      <c r="KJ39" s="151"/>
      <c r="KK39" s="151"/>
      <c r="KL39" s="151"/>
      <c r="KM39" s="151"/>
      <c r="KN39" s="151"/>
      <c r="KO39" s="151"/>
      <c r="KP39" s="151"/>
      <c r="KQ39" s="151"/>
      <c r="KR39" s="151"/>
      <c r="KS39" s="151"/>
      <c r="KT39" s="151"/>
      <c r="KU39" s="151"/>
      <c r="KV39" s="151"/>
      <c r="KW39" s="151"/>
      <c r="KX39" s="151"/>
      <c r="KY39" s="151"/>
      <c r="KZ39" s="151"/>
      <c r="LA39" s="151"/>
      <c r="LB39" s="151"/>
      <c r="LC39" s="151"/>
      <c r="LD39" s="151"/>
      <c r="LE39" s="151"/>
      <c r="LF39" s="151"/>
      <c r="LG39" s="151"/>
      <c r="LH39" s="151"/>
      <c r="LI39" s="151"/>
      <c r="LJ39" s="151"/>
      <c r="LK39" s="151"/>
      <c r="LL39" s="151"/>
      <c r="LM39" s="151"/>
      <c r="LN39" s="151"/>
      <c r="LO39" s="151"/>
      <c r="LP39" s="151"/>
      <c r="LQ39" s="151"/>
      <c r="LR39" s="151"/>
      <c r="LS39" s="151"/>
      <c r="LT39" s="151"/>
      <c r="LU39" s="151"/>
      <c r="LV39" s="151"/>
      <c r="LW39" s="151"/>
      <c r="LX39" s="151"/>
      <c r="LY39" s="151"/>
      <c r="LZ39" s="151"/>
      <c r="MA39" s="151"/>
      <c r="MB39" s="151"/>
      <c r="MC39" s="151"/>
      <c r="MD39" s="151"/>
      <c r="ME39" s="151"/>
      <c r="MF39" s="151"/>
      <c r="MG39" s="151"/>
      <c r="MH39" s="151"/>
      <c r="MI39" s="151"/>
      <c r="MJ39" s="151"/>
      <c r="MK39" s="151"/>
      <c r="ML39" s="151"/>
      <c r="MM39" s="151"/>
      <c r="MN39" s="151"/>
      <c r="MO39" s="151"/>
      <c r="MP39" s="151"/>
      <c r="MQ39" s="151"/>
      <c r="MR39" s="151"/>
      <c r="MS39" s="151"/>
      <c r="MT39" s="151"/>
      <c r="MU39" s="151"/>
      <c r="MV39" s="151"/>
      <c r="MW39" s="151"/>
      <c r="MX39" s="151"/>
      <c r="MY39" s="151"/>
      <c r="MZ39" s="151"/>
      <c r="NA39" s="151"/>
      <c r="NB39" s="151"/>
      <c r="NC39" s="151"/>
      <c r="ND39" s="151"/>
      <c r="NE39" s="151"/>
      <c r="NF39" s="151"/>
      <c r="NG39" s="151"/>
      <c r="NH39" s="151"/>
      <c r="NI39" s="151"/>
      <c r="NJ39" s="151"/>
      <c r="NK39" s="151"/>
      <c r="NL39" s="151"/>
      <c r="NM39" s="151"/>
      <c r="NN39" s="151"/>
      <c r="NO39" s="151"/>
      <c r="NP39" s="151"/>
      <c r="NQ39" s="151"/>
      <c r="NR39" s="151"/>
      <c r="NS39" s="151"/>
      <c r="NT39" s="151"/>
      <c r="NU39" s="151"/>
      <c r="NV39" s="151"/>
      <c r="NW39" s="151"/>
      <c r="NX39" s="151"/>
      <c r="NY39" s="151"/>
      <c r="NZ39" s="151"/>
      <c r="OA39" s="151"/>
      <c r="OB39" s="151"/>
      <c r="OC39" s="151"/>
      <c r="OD39" s="151"/>
      <c r="OE39" s="151"/>
      <c r="OF39" s="151"/>
      <c r="OG39" s="151"/>
      <c r="OH39" s="151"/>
      <c r="OI39" s="151"/>
      <c r="OJ39" s="151"/>
      <c r="OK39" s="151"/>
      <c r="OL39" s="151"/>
      <c r="OM39" s="151"/>
      <c r="ON39" s="151"/>
      <c r="OO39" s="151"/>
      <c r="OP39" s="151"/>
      <c r="OQ39" s="151"/>
      <c r="OR39" s="151"/>
      <c r="OS39" s="151"/>
      <c r="OT39" s="151"/>
      <c r="OU39" s="151"/>
      <c r="OV39" s="151"/>
      <c r="OW39" s="151"/>
      <c r="OX39" s="151"/>
      <c r="OY39" s="151"/>
      <c r="OZ39" s="151"/>
      <c r="PA39" s="151"/>
      <c r="PB39" s="151"/>
      <c r="PC39" s="151"/>
      <c r="PD39" s="151"/>
      <c r="PE39" s="151"/>
      <c r="PF39" s="151"/>
      <c r="PG39" s="151"/>
      <c r="PH39" s="151"/>
      <c r="PI39" s="151"/>
      <c r="PJ39" s="151"/>
      <c r="PK39" s="151"/>
      <c r="PL39" s="151"/>
      <c r="PM39" s="151"/>
      <c r="PN39" s="151"/>
      <c r="PO39" s="151"/>
      <c r="PP39" s="151"/>
      <c r="PQ39" s="151"/>
      <c r="PR39" s="151"/>
      <c r="PS39" s="151"/>
      <c r="PT39" s="151"/>
      <c r="PU39" s="151"/>
      <c r="PV39" s="151"/>
      <c r="PW39" s="151"/>
      <c r="PX39" s="151"/>
      <c r="PY39" s="151"/>
      <c r="PZ39" s="151"/>
      <c r="QA39" s="151"/>
      <c r="QB39" s="151"/>
      <c r="QC39" s="151"/>
      <c r="QD39" s="151"/>
      <c r="QE39" s="151"/>
      <c r="QF39" s="151"/>
      <c r="QG39" s="151"/>
      <c r="QH39" s="151"/>
      <c r="QI39" s="151"/>
      <c r="QJ39" s="151"/>
      <c r="QK39" s="151"/>
      <c r="QL39" s="151"/>
      <c r="QM39" s="151"/>
      <c r="QN39" s="151"/>
      <c r="QO39" s="151"/>
      <c r="QP39" s="151"/>
      <c r="QQ39" s="151"/>
      <c r="QR39" s="151"/>
      <c r="QS39" s="151"/>
      <c r="QT39" s="151"/>
      <c r="QU39" s="151"/>
      <c r="QV39" s="151"/>
      <c r="QW39" s="151"/>
      <c r="QX39" s="151"/>
      <c r="QY39" s="151"/>
      <c r="QZ39" s="151"/>
      <c r="RA39" s="151"/>
      <c r="RB39" s="151"/>
      <c r="RC39" s="151"/>
      <c r="RD39" s="151"/>
      <c r="RE39" s="151"/>
      <c r="RF39" s="151"/>
      <c r="RG39" s="151"/>
      <c r="RH39" s="151"/>
      <c r="RI39" s="151"/>
      <c r="RJ39" s="151"/>
      <c r="RK39" s="151"/>
      <c r="RL39" s="151"/>
      <c r="RM39" s="151"/>
      <c r="RN39" s="151"/>
      <c r="RO39" s="151"/>
      <c r="RP39" s="151"/>
      <c r="RQ39" s="151"/>
      <c r="RR39" s="151"/>
      <c r="RS39" s="151"/>
      <c r="RT39" s="151"/>
      <c r="RU39" s="151"/>
      <c r="RV39" s="151"/>
      <c r="RW39" s="151"/>
      <c r="RX39" s="151"/>
      <c r="RY39" s="151"/>
      <c r="RZ39" s="151"/>
      <c r="SA39" s="151"/>
      <c r="SB39" s="151"/>
      <c r="SC39" s="151"/>
      <c r="SD39" s="151"/>
      <c r="SE39" s="151"/>
      <c r="SF39" s="151"/>
      <c r="SG39" s="151"/>
      <c r="SH39" s="151"/>
      <c r="SI39" s="151"/>
      <c r="SJ39" s="151"/>
      <c r="SK39" s="151"/>
      <c r="SL39" s="151"/>
      <c r="SM39" s="151"/>
      <c r="SN39" s="151"/>
      <c r="SO39" s="151"/>
      <c r="SP39" s="151"/>
      <c r="SQ39" s="151"/>
      <c r="SR39" s="151"/>
      <c r="SS39" s="151"/>
      <c r="ST39" s="151"/>
      <c r="SU39" s="151"/>
      <c r="SV39" s="151"/>
      <c r="SW39" s="151"/>
      <c r="SX39" s="151"/>
      <c r="SY39" s="151"/>
      <c r="SZ39" s="151"/>
      <c r="TA39" s="151"/>
      <c r="TB39" s="151"/>
      <c r="TC39" s="151"/>
      <c r="TD39" s="151"/>
      <c r="TE39" s="151"/>
      <c r="TF39" s="151"/>
      <c r="TG39" s="151"/>
      <c r="TH39" s="151"/>
      <c r="TI39" s="151"/>
      <c r="TJ39" s="151"/>
      <c r="TK39" s="151"/>
      <c r="TL39" s="151"/>
      <c r="TM39" s="151"/>
      <c r="TN39" s="151"/>
      <c r="TO39" s="151"/>
      <c r="TP39" s="151"/>
      <c r="TQ39" s="151"/>
      <c r="TR39" s="151"/>
      <c r="TS39" s="151"/>
      <c r="TT39" s="151"/>
      <c r="TU39" s="151"/>
      <c r="TV39" s="151"/>
      <c r="TW39" s="151"/>
      <c r="TX39" s="151"/>
      <c r="TY39" s="151"/>
      <c r="TZ39" s="151"/>
      <c r="UA39" s="151"/>
      <c r="UB39" s="151"/>
      <c r="UC39" s="151"/>
      <c r="UD39" s="151"/>
      <c r="UE39" s="151"/>
      <c r="UF39" s="151"/>
      <c r="UG39" s="151"/>
      <c r="UH39" s="151"/>
      <c r="UI39" s="151"/>
      <c r="UJ39" s="151"/>
      <c r="UK39" s="151"/>
      <c r="UL39" s="151"/>
      <c r="UM39" s="151"/>
      <c r="UN39" s="151"/>
      <c r="UO39" s="151"/>
      <c r="UP39" s="151"/>
      <c r="UQ39" s="151"/>
      <c r="UR39" s="151"/>
      <c r="US39" s="151"/>
      <c r="UT39" s="151"/>
      <c r="UU39" s="151"/>
      <c r="UV39" s="151"/>
      <c r="UW39" s="151"/>
      <c r="UX39" s="151"/>
      <c r="UY39" s="151"/>
      <c r="UZ39" s="151"/>
      <c r="VA39" s="151"/>
      <c r="VB39" s="151"/>
      <c r="VC39" s="151"/>
      <c r="VD39" s="151"/>
      <c r="VE39" s="151"/>
      <c r="VF39" s="151"/>
      <c r="VG39" s="151"/>
      <c r="VH39" s="151"/>
      <c r="VI39" s="151"/>
      <c r="VJ39" s="151"/>
      <c r="VK39" s="151"/>
      <c r="VL39" s="151"/>
      <c r="VM39" s="151"/>
      <c r="VN39" s="151"/>
      <c r="VO39" s="151"/>
      <c r="VP39" s="151"/>
      <c r="VQ39" s="151"/>
      <c r="VR39" s="151"/>
      <c r="VS39" s="151"/>
      <c r="VT39" s="151"/>
      <c r="VU39" s="151"/>
      <c r="VV39" s="151"/>
      <c r="VW39" s="151"/>
      <c r="VX39" s="151"/>
      <c r="VY39" s="151"/>
      <c r="VZ39" s="151"/>
      <c r="WA39" s="151"/>
      <c r="WB39" s="151"/>
      <c r="WC39" s="151"/>
      <c r="WD39" s="151"/>
      <c r="WE39" s="151"/>
      <c r="WF39" s="151"/>
      <c r="WG39" s="151"/>
      <c r="WH39" s="151"/>
      <c r="WI39" s="151"/>
      <c r="WJ39" s="151"/>
      <c r="WK39" s="151"/>
      <c r="WL39" s="151"/>
      <c r="WM39" s="151"/>
      <c r="WN39" s="151"/>
      <c r="WO39" s="151"/>
      <c r="WP39" s="151"/>
      <c r="WQ39" s="151"/>
      <c r="WR39" s="151"/>
      <c r="WS39" s="151"/>
      <c r="WT39" s="151"/>
      <c r="WU39" s="151"/>
      <c r="WV39" s="151"/>
      <c r="WW39" s="151"/>
      <c r="WX39" s="151"/>
      <c r="WY39" s="151"/>
      <c r="WZ39" s="151"/>
      <c r="XA39" s="151"/>
      <c r="XB39" s="151"/>
      <c r="XC39" s="151"/>
      <c r="XD39" s="151"/>
      <c r="XE39" s="151"/>
      <c r="XF39" s="151"/>
      <c r="XG39" s="151"/>
      <c r="XH39" s="151"/>
      <c r="XI39" s="151"/>
      <c r="XJ39" s="151"/>
      <c r="XK39" s="151"/>
      <c r="XL39" s="151"/>
      <c r="XM39" s="151"/>
      <c r="XN39" s="151"/>
      <c r="XO39" s="151"/>
      <c r="XP39" s="151"/>
      <c r="XQ39" s="151"/>
      <c r="XR39" s="151"/>
      <c r="XS39" s="151"/>
      <c r="XT39" s="151"/>
      <c r="XU39" s="151"/>
      <c r="XV39" s="151"/>
      <c r="XW39" s="151"/>
      <c r="XX39" s="151"/>
      <c r="XY39" s="151"/>
      <c r="XZ39" s="151"/>
      <c r="YA39" s="151"/>
      <c r="YB39" s="151"/>
      <c r="YC39" s="151"/>
      <c r="YD39" s="151"/>
      <c r="YE39" s="151"/>
      <c r="YF39" s="151"/>
      <c r="YG39" s="151"/>
      <c r="YH39" s="151"/>
      <c r="YI39" s="151"/>
      <c r="YJ39" s="151"/>
      <c r="YK39" s="151"/>
      <c r="YL39" s="151"/>
      <c r="YM39" s="151"/>
      <c r="YN39" s="151"/>
      <c r="YO39" s="151"/>
      <c r="YP39" s="151"/>
      <c r="YQ39" s="151"/>
      <c r="YR39" s="151"/>
      <c r="YS39" s="151"/>
      <c r="YT39" s="151"/>
      <c r="YU39" s="151"/>
      <c r="YV39" s="151"/>
      <c r="YW39" s="151"/>
      <c r="YX39" s="151"/>
      <c r="YY39" s="151"/>
      <c r="YZ39" s="151"/>
      <c r="ZA39" s="151"/>
      <c r="ZB39" s="151"/>
      <c r="ZC39" s="151"/>
      <c r="ZD39" s="151"/>
      <c r="ZE39" s="151"/>
      <c r="ZF39" s="151"/>
      <c r="ZG39" s="151"/>
      <c r="ZH39" s="151"/>
      <c r="ZI39" s="151"/>
      <c r="ZJ39" s="151"/>
      <c r="ZK39" s="151"/>
      <c r="ZL39" s="151"/>
      <c r="ZM39" s="151"/>
      <c r="ZN39" s="151"/>
      <c r="ZO39" s="151"/>
      <c r="ZP39" s="151"/>
      <c r="ZQ39" s="151"/>
      <c r="ZR39" s="151"/>
      <c r="ZS39" s="151"/>
      <c r="ZT39" s="151"/>
      <c r="ZU39" s="151"/>
      <c r="ZV39" s="151"/>
      <c r="ZW39" s="151"/>
      <c r="ZX39" s="151"/>
      <c r="ZY39" s="151"/>
      <c r="ZZ39" s="151"/>
      <c r="AAA39" s="151"/>
      <c r="AAB39" s="151"/>
      <c r="AAC39" s="151"/>
      <c r="AAD39" s="151"/>
      <c r="AAE39" s="151"/>
      <c r="AAF39" s="151"/>
      <c r="AAG39" s="151"/>
      <c r="AAH39" s="151"/>
      <c r="AAI39" s="151"/>
      <c r="AAJ39" s="151"/>
      <c r="AAK39" s="151"/>
      <c r="AAL39" s="151"/>
      <c r="AAM39" s="151"/>
      <c r="AAN39" s="151"/>
      <c r="AAO39" s="151"/>
      <c r="AAP39" s="151"/>
      <c r="AAQ39" s="151"/>
      <c r="AAR39" s="151"/>
      <c r="AAS39" s="151"/>
      <c r="AAT39" s="151"/>
      <c r="AAU39" s="151"/>
      <c r="AAV39" s="151"/>
      <c r="AAW39" s="151"/>
      <c r="AAX39" s="151"/>
      <c r="AAY39" s="151"/>
      <c r="AAZ39" s="151"/>
      <c r="ABA39" s="151"/>
      <c r="ABB39" s="151"/>
      <c r="ABC39" s="151"/>
      <c r="ABD39" s="151"/>
      <c r="ABE39" s="151"/>
      <c r="ABF39" s="151"/>
      <c r="ABG39" s="151"/>
      <c r="ABH39" s="151"/>
      <c r="ABI39" s="151"/>
      <c r="ABJ39" s="151"/>
      <c r="ABK39" s="151"/>
      <c r="ABL39" s="151"/>
      <c r="ABM39" s="151"/>
      <c r="ABN39" s="151"/>
      <c r="ABO39" s="151"/>
      <c r="ABP39" s="151"/>
      <c r="ABQ39" s="151"/>
      <c r="ABR39" s="151"/>
      <c r="ABS39" s="151"/>
      <c r="ABT39" s="151"/>
      <c r="ABU39" s="151"/>
      <c r="ABV39" s="151"/>
      <c r="ABW39" s="151"/>
      <c r="ABX39" s="151"/>
      <c r="ABY39" s="151"/>
      <c r="ABZ39" s="151"/>
      <c r="ACA39" s="151"/>
      <c r="ACB39" s="151"/>
      <c r="ACC39" s="151"/>
      <c r="ACD39" s="151"/>
      <c r="ACE39" s="151"/>
      <c r="ACF39" s="151"/>
      <c r="ACG39" s="151"/>
      <c r="ACH39" s="151"/>
      <c r="ACI39" s="151"/>
      <c r="ACJ39" s="151"/>
      <c r="ACK39" s="151"/>
      <c r="ACL39" s="151"/>
      <c r="ACM39" s="151"/>
      <c r="ACN39" s="151"/>
      <c r="ACO39" s="151"/>
      <c r="ACP39" s="151"/>
      <c r="ACQ39" s="151"/>
      <c r="ACR39" s="151"/>
      <c r="ACS39" s="151"/>
      <c r="ACT39" s="151"/>
      <c r="ACU39" s="151"/>
      <c r="ACV39" s="151"/>
      <c r="ACW39" s="151"/>
      <c r="ACX39" s="151"/>
      <c r="ACY39" s="151"/>
      <c r="ACZ39" s="151"/>
      <c r="ADA39" s="151"/>
      <c r="ADB39" s="151"/>
      <c r="ADC39" s="151"/>
      <c r="ADD39" s="151"/>
      <c r="ADE39" s="151"/>
      <c r="ADF39" s="151"/>
      <c r="ADG39" s="151"/>
      <c r="ADH39" s="151"/>
      <c r="ADI39" s="151"/>
      <c r="ADJ39" s="151"/>
      <c r="ADK39" s="151"/>
      <c r="ADL39" s="151"/>
      <c r="ADM39" s="151"/>
      <c r="ADN39" s="151"/>
      <c r="ADO39" s="151"/>
      <c r="ADP39" s="151"/>
      <c r="ADQ39" s="151"/>
      <c r="ADR39" s="151"/>
      <c r="ADS39" s="151"/>
      <c r="ADT39" s="151"/>
      <c r="ADU39" s="151"/>
      <c r="ADV39" s="151"/>
      <c r="ADW39" s="151"/>
      <c r="ADX39" s="151"/>
      <c r="ADY39" s="151"/>
      <c r="ADZ39" s="151"/>
      <c r="AEA39" s="151"/>
      <c r="AEB39" s="151"/>
      <c r="AEC39" s="151"/>
      <c r="AED39" s="151"/>
      <c r="AEE39" s="151"/>
      <c r="AEF39" s="151"/>
      <c r="AEG39" s="151"/>
      <c r="AEH39" s="151"/>
      <c r="AEI39" s="151"/>
      <c r="AEJ39" s="151"/>
      <c r="AEK39" s="151"/>
      <c r="AEL39" s="151"/>
      <c r="AEM39" s="151"/>
      <c r="AEN39" s="151"/>
      <c r="AEO39" s="151"/>
      <c r="AEP39" s="151"/>
      <c r="AEQ39" s="151"/>
      <c r="AER39" s="151"/>
      <c r="AES39" s="151"/>
      <c r="AET39" s="151"/>
      <c r="AEU39" s="151"/>
      <c r="AEV39" s="151"/>
      <c r="AEW39" s="151"/>
      <c r="AEX39" s="151"/>
      <c r="AEY39" s="151"/>
      <c r="AEZ39" s="151"/>
      <c r="AFA39" s="151"/>
      <c r="AFB39" s="151"/>
      <c r="AFC39" s="151"/>
      <c r="AFD39" s="151"/>
      <c r="AFE39" s="151"/>
      <c r="AFF39" s="151"/>
      <c r="AFG39" s="151"/>
      <c r="AFH39" s="151"/>
      <c r="AFI39" s="151"/>
      <c r="AFJ39" s="151"/>
      <c r="AFK39" s="151"/>
      <c r="AFL39" s="151"/>
      <c r="AFM39" s="151"/>
      <c r="AFN39" s="151"/>
      <c r="AFO39" s="151"/>
      <c r="AFP39" s="151"/>
      <c r="AFQ39" s="151"/>
      <c r="AFR39" s="151"/>
      <c r="AFS39" s="151"/>
      <c r="AFT39" s="151"/>
      <c r="AFU39" s="151"/>
      <c r="AFV39" s="151"/>
      <c r="AFW39" s="151"/>
      <c r="AFX39" s="151"/>
      <c r="AFY39" s="151"/>
      <c r="AFZ39" s="151"/>
      <c r="AGA39" s="151"/>
      <c r="AGB39" s="151"/>
      <c r="AGC39" s="151"/>
      <c r="AGD39" s="151"/>
      <c r="AGE39" s="151"/>
      <c r="AGF39" s="151"/>
      <c r="AGG39" s="151"/>
      <c r="AGH39" s="151"/>
      <c r="AGI39" s="151"/>
      <c r="AGJ39" s="151"/>
      <c r="AGK39" s="151"/>
      <c r="AGL39" s="151"/>
      <c r="AGM39" s="151"/>
      <c r="AGN39" s="151"/>
      <c r="AGO39" s="151"/>
      <c r="AGP39" s="151"/>
      <c r="AGQ39" s="151"/>
      <c r="AGR39" s="151"/>
      <c r="AGS39" s="151"/>
      <c r="AGT39" s="151"/>
      <c r="AGU39" s="151"/>
      <c r="AGV39" s="151"/>
      <c r="AGW39" s="151"/>
      <c r="AGX39" s="151"/>
      <c r="AGY39" s="151"/>
      <c r="AGZ39" s="151"/>
      <c r="AHA39" s="151"/>
      <c r="AHB39" s="151"/>
      <c r="AHC39" s="151"/>
      <c r="AHD39" s="151"/>
      <c r="AHE39" s="151"/>
      <c r="AHF39" s="151"/>
      <c r="AHG39" s="151"/>
      <c r="AHH39" s="151"/>
      <c r="AHI39" s="151"/>
      <c r="AHJ39" s="151"/>
      <c r="AHK39" s="151"/>
      <c r="AHL39" s="151"/>
      <c r="AHM39" s="151"/>
      <c r="AHN39" s="151"/>
      <c r="AHO39" s="151"/>
      <c r="AHP39" s="151"/>
      <c r="AHQ39" s="151"/>
      <c r="AHR39" s="151"/>
      <c r="AHS39" s="151"/>
      <c r="AHT39" s="151"/>
      <c r="AHU39" s="151"/>
      <c r="AHV39" s="151"/>
      <c r="AHW39" s="151"/>
      <c r="AHX39" s="151"/>
      <c r="AHY39" s="151"/>
      <c r="AHZ39" s="151"/>
      <c r="AIA39" s="151"/>
      <c r="AIB39" s="151"/>
      <c r="AIC39" s="151"/>
      <c r="AID39" s="151"/>
      <c r="AIE39" s="151"/>
      <c r="AIF39" s="151"/>
      <c r="AIG39" s="151"/>
      <c r="AIH39" s="151"/>
      <c r="AII39" s="151"/>
      <c r="AIJ39" s="151"/>
      <c r="AIK39" s="151"/>
      <c r="AIL39" s="151"/>
      <c r="AIM39" s="151"/>
      <c r="AIN39" s="151"/>
      <c r="AIO39" s="151"/>
      <c r="AIP39" s="151"/>
      <c r="AIQ39" s="151"/>
      <c r="AIR39" s="151"/>
      <c r="AIS39" s="151"/>
      <c r="AIT39" s="151"/>
      <c r="AIU39" s="151"/>
      <c r="AIV39" s="151"/>
      <c r="AIW39" s="151"/>
      <c r="AIX39" s="151"/>
      <c r="AIY39" s="151"/>
      <c r="AIZ39" s="151"/>
      <c r="AJA39" s="151"/>
      <c r="AJB39" s="151"/>
      <c r="AJC39" s="151"/>
      <c r="AJD39" s="151"/>
      <c r="AJE39" s="151"/>
      <c r="AJF39" s="151"/>
      <c r="AJG39" s="151"/>
      <c r="AJH39" s="151"/>
      <c r="AJI39" s="151"/>
      <c r="AJJ39" s="151"/>
      <c r="AJK39" s="151"/>
      <c r="AJL39" s="151"/>
      <c r="AJM39" s="151"/>
      <c r="AJN39" s="151"/>
      <c r="AJO39" s="151"/>
      <c r="AJP39" s="151"/>
      <c r="AJQ39" s="151"/>
      <c r="AJR39" s="151"/>
      <c r="AJS39" s="151"/>
      <c r="AJT39" s="151"/>
      <c r="AJU39" s="151"/>
      <c r="AJV39" s="151"/>
      <c r="AJW39" s="151"/>
      <c r="AJX39" s="151"/>
      <c r="AJY39" s="151"/>
      <c r="AJZ39" s="151"/>
      <c r="AKA39" s="151"/>
      <c r="AKB39" s="151"/>
      <c r="AKC39" s="151"/>
      <c r="AKD39" s="151"/>
      <c r="AKE39" s="151"/>
      <c r="AKF39" s="151"/>
      <c r="AKG39" s="151"/>
      <c r="AKH39" s="151"/>
      <c r="AKI39" s="151"/>
      <c r="AKJ39" s="151"/>
      <c r="AKK39" s="151"/>
      <c r="AKL39" s="151"/>
      <c r="AKM39" s="151"/>
      <c r="AKN39" s="151"/>
      <c r="AKO39" s="151"/>
      <c r="AKP39" s="151"/>
      <c r="AKQ39" s="151"/>
      <c r="AKR39" s="151"/>
      <c r="AKS39" s="151"/>
      <c r="AKT39" s="151"/>
      <c r="AKU39" s="151"/>
      <c r="AKV39" s="151"/>
      <c r="AKW39" s="151"/>
      <c r="AKX39" s="151"/>
      <c r="AKY39" s="151"/>
      <c r="AKZ39" s="151"/>
      <c r="ALA39" s="151"/>
      <c r="ALB39" s="151"/>
      <c r="ALC39" s="151"/>
      <c r="ALD39" s="151"/>
      <c r="ALE39" s="151"/>
      <c r="ALF39" s="151"/>
      <c r="ALG39" s="151"/>
      <c r="ALH39" s="151"/>
      <c r="ALI39" s="151"/>
      <c r="ALJ39" s="151"/>
      <c r="ALK39" s="151"/>
      <c r="ALL39" s="151"/>
      <c r="ALM39" s="151"/>
      <c r="ALN39" s="151"/>
      <c r="ALO39" s="151"/>
      <c r="ALP39" s="151"/>
      <c r="ALQ39" s="151"/>
      <c r="ALR39" s="151"/>
      <c r="ALS39" s="151"/>
      <c r="ALT39" s="151"/>
      <c r="ALU39" s="151"/>
      <c r="ALV39" s="151"/>
      <c r="ALW39" s="151"/>
      <c r="ALX39" s="151"/>
      <c r="ALY39" s="151"/>
      <c r="ALZ39" s="151"/>
      <c r="AMA39" s="151"/>
      <c r="AMB39" s="151"/>
      <c r="AMC39" s="151"/>
      <c r="AMD39" s="151"/>
      <c r="AME39" s="151"/>
      <c r="AMF39" s="151"/>
      <c r="AMG39" s="151"/>
      <c r="AMH39" s="151"/>
      <c r="AMI39" s="151"/>
      <c r="AMJ39" s="151"/>
      <c r="AMK39" s="151"/>
      <c r="AML39" s="151"/>
      <c r="AMM39" s="151"/>
      <c r="AMN39" s="151"/>
      <c r="AMO39" s="151"/>
      <c r="AMP39" s="151"/>
      <c r="AMQ39" s="151"/>
      <c r="AMR39" s="151"/>
      <c r="AMS39" s="151"/>
      <c r="AMT39" s="151"/>
      <c r="AMU39" s="151"/>
      <c r="AMV39" s="151"/>
      <c r="AMW39" s="151"/>
      <c r="AMX39" s="151"/>
      <c r="AMY39" s="151"/>
      <c r="AMZ39" s="151"/>
      <c r="ANA39" s="151"/>
      <c r="ANB39" s="151"/>
      <c r="ANC39" s="151"/>
      <c r="AND39" s="151"/>
      <c r="ANE39" s="151"/>
      <c r="ANF39" s="151"/>
      <c r="ANG39" s="151"/>
      <c r="ANH39" s="151"/>
      <c r="ANI39" s="151"/>
      <c r="ANJ39" s="151"/>
      <c r="ANK39" s="151"/>
      <c r="ANL39" s="151"/>
      <c r="ANM39" s="151"/>
      <c r="ANN39" s="151"/>
      <c r="ANO39" s="151"/>
      <c r="ANP39" s="151"/>
      <c r="ANQ39" s="151"/>
      <c r="ANR39" s="151"/>
      <c r="ANS39" s="151"/>
      <c r="ANT39" s="151"/>
      <c r="ANU39" s="151"/>
      <c r="ANV39" s="151"/>
      <c r="ANW39" s="151"/>
      <c r="ANX39" s="151"/>
      <c r="ANY39" s="151"/>
      <c r="ANZ39" s="151"/>
      <c r="AOA39" s="151"/>
      <c r="AOB39" s="151"/>
      <c r="AOC39" s="151"/>
      <c r="AOD39" s="151"/>
      <c r="AOE39" s="151"/>
      <c r="AOF39" s="151"/>
      <c r="AOG39" s="151"/>
      <c r="AOH39" s="151"/>
      <c r="AOI39" s="151"/>
      <c r="AOJ39" s="151"/>
      <c r="AOK39" s="151"/>
      <c r="AOL39" s="151"/>
      <c r="AOM39" s="151"/>
      <c r="AON39" s="151"/>
      <c r="AOO39" s="151"/>
      <c r="AOP39" s="151"/>
      <c r="AOQ39" s="151"/>
      <c r="AOR39" s="151"/>
      <c r="AOS39" s="151"/>
      <c r="AOT39" s="151"/>
      <c r="AOU39" s="151"/>
      <c r="AOV39" s="151"/>
      <c r="AOW39" s="151"/>
      <c r="AOX39" s="151"/>
      <c r="AOY39" s="151"/>
      <c r="AOZ39" s="151"/>
      <c r="APA39" s="151"/>
      <c r="APB39" s="151"/>
      <c r="APC39" s="151"/>
      <c r="APD39" s="151"/>
      <c r="APE39" s="151"/>
      <c r="APF39" s="151"/>
      <c r="APG39" s="151"/>
      <c r="APH39" s="151"/>
      <c r="API39" s="151"/>
      <c r="APJ39" s="151"/>
      <c r="APK39" s="151"/>
      <c r="APL39" s="151"/>
      <c r="APM39" s="151"/>
      <c r="APN39" s="151"/>
      <c r="APO39" s="151"/>
      <c r="APP39" s="151"/>
      <c r="APQ39" s="151"/>
      <c r="APR39" s="151"/>
      <c r="APS39" s="151"/>
      <c r="APT39" s="151"/>
      <c r="APU39" s="151"/>
      <c r="APV39" s="151"/>
      <c r="APW39" s="151"/>
      <c r="APX39" s="151"/>
      <c r="APY39" s="151"/>
      <c r="APZ39" s="151"/>
      <c r="AQA39" s="151"/>
      <c r="AQB39" s="151"/>
      <c r="AQC39" s="151"/>
      <c r="AQD39" s="151"/>
      <c r="AQE39" s="151"/>
      <c r="AQF39" s="151"/>
      <c r="AQG39" s="151"/>
      <c r="AQH39" s="151"/>
      <c r="AQI39" s="151"/>
      <c r="AQJ39" s="151"/>
      <c r="AQK39" s="151"/>
      <c r="AQL39" s="151"/>
      <c r="AQM39" s="151"/>
      <c r="AQN39" s="151"/>
      <c r="AQO39" s="151"/>
      <c r="AQP39" s="151"/>
      <c r="AQQ39" s="151"/>
      <c r="AQR39" s="151"/>
      <c r="AQS39" s="151"/>
      <c r="AQT39" s="151"/>
      <c r="AQU39" s="151"/>
      <c r="AQV39" s="151"/>
      <c r="AQW39" s="151"/>
      <c r="AQX39" s="151"/>
      <c r="AQY39" s="151"/>
      <c r="AQZ39" s="151"/>
      <c r="ARA39" s="151"/>
      <c r="ARB39" s="151"/>
      <c r="ARC39" s="151"/>
      <c r="ARD39" s="151"/>
      <c r="ARE39" s="151"/>
      <c r="ARF39" s="151"/>
      <c r="ARG39" s="151"/>
      <c r="ARH39" s="151"/>
      <c r="ARI39" s="151"/>
      <c r="ARJ39" s="151"/>
      <c r="ARK39" s="151"/>
      <c r="ARL39" s="151"/>
      <c r="ARM39" s="151"/>
      <c r="ARN39" s="151"/>
      <c r="ARO39" s="151"/>
      <c r="ARP39" s="151"/>
      <c r="ARQ39" s="151"/>
      <c r="ARR39" s="151"/>
      <c r="ARS39" s="151"/>
      <c r="ART39" s="151"/>
      <c r="ARU39" s="151"/>
      <c r="ARV39" s="151"/>
      <c r="ARW39" s="151"/>
      <c r="ARX39" s="151"/>
      <c r="ARY39" s="151"/>
      <c r="ARZ39" s="151"/>
      <c r="ASA39" s="151"/>
      <c r="ASB39" s="151"/>
      <c r="ASC39" s="151"/>
      <c r="ASD39" s="151"/>
      <c r="ASE39" s="151"/>
      <c r="ASF39" s="151"/>
      <c r="ASG39" s="151"/>
      <c r="ASH39" s="151"/>
      <c r="ASI39" s="151"/>
      <c r="ASJ39" s="151"/>
      <c r="ASK39" s="151"/>
      <c r="ASL39" s="151"/>
      <c r="ASM39" s="151"/>
      <c r="ASN39" s="151"/>
      <c r="ASO39" s="151"/>
      <c r="ASP39" s="151"/>
      <c r="ASQ39" s="151"/>
      <c r="ASR39" s="151"/>
      <c r="ASS39" s="151"/>
      <c r="AST39" s="151"/>
      <c r="ASU39" s="151"/>
      <c r="ASV39" s="151"/>
      <c r="ASW39" s="151"/>
      <c r="ASX39" s="151"/>
      <c r="ASY39" s="151"/>
      <c r="ASZ39" s="151"/>
      <c r="ATA39" s="151"/>
      <c r="ATB39" s="151"/>
      <c r="ATC39" s="151"/>
      <c r="ATD39" s="151"/>
      <c r="ATE39" s="151"/>
      <c r="ATF39" s="151"/>
      <c r="ATG39" s="151"/>
      <c r="ATH39" s="151"/>
      <c r="ATI39" s="151"/>
      <c r="ATJ39" s="151"/>
      <c r="ATK39" s="151"/>
      <c r="ATL39" s="151"/>
      <c r="ATM39" s="151"/>
      <c r="ATN39" s="151"/>
      <c r="ATO39" s="151"/>
      <c r="ATP39" s="151"/>
      <c r="ATQ39" s="151"/>
      <c r="ATR39" s="151"/>
      <c r="ATS39" s="151"/>
      <c r="ATT39" s="151"/>
      <c r="ATU39" s="151"/>
      <c r="ATV39" s="151"/>
      <c r="ATW39" s="151"/>
      <c r="ATX39" s="151"/>
      <c r="ATY39" s="151"/>
      <c r="ATZ39" s="151"/>
      <c r="AUA39" s="151"/>
      <c r="AUB39" s="151"/>
      <c r="AUC39" s="151"/>
      <c r="AUD39" s="151"/>
      <c r="AUE39" s="151"/>
      <c r="AUF39" s="151"/>
      <c r="AUG39" s="151"/>
      <c r="AUH39" s="151"/>
      <c r="AUI39" s="151"/>
      <c r="AUJ39" s="151"/>
      <c r="AUK39" s="151"/>
      <c r="AUL39" s="151"/>
      <c r="AUM39" s="151"/>
      <c r="AUN39" s="151"/>
      <c r="AUO39" s="151"/>
      <c r="AUP39" s="151"/>
      <c r="AUQ39" s="151"/>
      <c r="AUR39" s="151"/>
      <c r="AUS39" s="151"/>
      <c r="AUT39" s="151"/>
      <c r="AUU39" s="151"/>
      <c r="AUV39" s="151"/>
      <c r="AUW39" s="151"/>
      <c r="AUX39" s="151"/>
      <c r="AUY39" s="151"/>
      <c r="AUZ39" s="151"/>
      <c r="AVA39" s="151"/>
      <c r="AVB39" s="151"/>
      <c r="AVC39" s="151"/>
      <c r="AVD39" s="151"/>
      <c r="AVE39" s="151"/>
      <c r="AVF39" s="151"/>
      <c r="AVG39" s="151"/>
      <c r="AVH39" s="151"/>
      <c r="AVI39" s="151"/>
      <c r="AVJ39" s="151"/>
      <c r="AVK39" s="151"/>
      <c r="AVL39" s="151"/>
      <c r="AVM39" s="151"/>
      <c r="AVN39" s="151"/>
      <c r="AVO39" s="151"/>
      <c r="AVP39" s="151"/>
      <c r="AVQ39" s="151"/>
      <c r="AVR39" s="151"/>
      <c r="AVS39" s="151"/>
      <c r="AVT39" s="151"/>
      <c r="AVU39" s="151"/>
      <c r="AVV39" s="151"/>
      <c r="AVW39" s="151"/>
      <c r="AVX39" s="151"/>
      <c r="AVY39" s="151"/>
      <c r="AVZ39" s="151"/>
      <c r="AWA39" s="151"/>
      <c r="AWB39" s="151"/>
      <c r="AWC39" s="151"/>
      <c r="AWD39" s="151"/>
      <c r="AWE39" s="151"/>
      <c r="AWF39" s="151"/>
      <c r="AWG39" s="151"/>
      <c r="AWH39" s="151"/>
      <c r="AWI39" s="151"/>
      <c r="AWJ39" s="151"/>
      <c r="AWK39" s="151"/>
      <c r="AWL39" s="151"/>
      <c r="AWM39" s="151"/>
      <c r="AWN39" s="151"/>
      <c r="AWO39" s="151"/>
      <c r="AWP39" s="151"/>
      <c r="AWQ39" s="151"/>
      <c r="AWR39" s="151"/>
      <c r="AWS39" s="151"/>
      <c r="AWT39" s="151"/>
      <c r="AWU39" s="151"/>
      <c r="AWV39" s="151"/>
      <c r="AWW39" s="151"/>
      <c r="AWX39" s="151"/>
      <c r="AWY39" s="151"/>
      <c r="AWZ39" s="151"/>
      <c r="AXA39" s="151"/>
      <c r="AXB39" s="151"/>
      <c r="AXC39" s="151"/>
      <c r="AXD39" s="151"/>
      <c r="AXE39" s="151"/>
      <c r="AXF39" s="151"/>
      <c r="AXG39" s="151"/>
      <c r="AXH39" s="151"/>
      <c r="AXI39" s="151"/>
      <c r="AXJ39" s="151"/>
      <c r="AXK39" s="151"/>
      <c r="AXL39" s="151"/>
      <c r="AXM39" s="151"/>
      <c r="AXN39" s="151"/>
      <c r="AXO39" s="151"/>
      <c r="AXP39" s="151"/>
      <c r="AXQ39" s="151"/>
      <c r="AXR39" s="151"/>
      <c r="AXS39" s="151"/>
      <c r="AXT39" s="151"/>
      <c r="AXU39" s="151"/>
      <c r="AXV39" s="151"/>
      <c r="AXW39" s="151"/>
      <c r="AXX39" s="151"/>
      <c r="AXY39" s="151"/>
      <c r="AXZ39" s="151"/>
      <c r="AYA39" s="151"/>
      <c r="AYB39" s="151"/>
      <c r="AYC39" s="151"/>
      <c r="AYD39" s="151"/>
      <c r="AYE39" s="151"/>
      <c r="AYF39" s="151"/>
      <c r="AYG39" s="151"/>
      <c r="AYH39" s="151"/>
      <c r="AYI39" s="151"/>
      <c r="AYJ39" s="151"/>
      <c r="AYK39" s="151"/>
      <c r="AYL39" s="151"/>
      <c r="AYM39" s="151"/>
      <c r="AYN39" s="151"/>
      <c r="AYO39" s="151"/>
      <c r="AYP39" s="151"/>
      <c r="AYQ39" s="151"/>
      <c r="AYR39" s="151"/>
      <c r="AYS39" s="151"/>
      <c r="AYT39" s="151"/>
      <c r="AYU39" s="151"/>
      <c r="AYV39" s="151"/>
      <c r="AYW39" s="151"/>
      <c r="AYX39" s="151"/>
      <c r="AYY39" s="151"/>
      <c r="AYZ39" s="151"/>
      <c r="AZA39" s="151"/>
      <c r="AZB39" s="151"/>
      <c r="AZC39" s="151"/>
      <c r="AZD39" s="151"/>
      <c r="AZE39" s="151"/>
      <c r="AZF39" s="151"/>
      <c r="AZG39" s="151"/>
      <c r="AZH39" s="151"/>
      <c r="AZI39" s="151"/>
      <c r="AZJ39" s="151"/>
      <c r="AZK39" s="151"/>
      <c r="AZL39" s="151"/>
      <c r="AZM39" s="151"/>
      <c r="AZN39" s="151"/>
      <c r="AZO39" s="151"/>
      <c r="AZP39" s="151"/>
      <c r="AZQ39" s="151"/>
      <c r="AZR39" s="151"/>
      <c r="AZS39" s="151"/>
      <c r="AZT39" s="151"/>
      <c r="AZU39" s="151"/>
      <c r="AZV39" s="151"/>
      <c r="AZW39" s="151"/>
      <c r="AZX39" s="151"/>
      <c r="AZY39" s="151"/>
      <c r="AZZ39" s="151"/>
      <c r="BAA39" s="151"/>
      <c r="BAB39" s="151"/>
      <c r="BAC39" s="151"/>
      <c r="BAD39" s="151"/>
      <c r="BAE39" s="151"/>
      <c r="BAF39" s="151"/>
      <c r="BAG39" s="151"/>
      <c r="BAH39" s="151"/>
      <c r="BAI39" s="151"/>
      <c r="BAJ39" s="151"/>
      <c r="BAK39" s="151"/>
      <c r="BAL39" s="151"/>
      <c r="BAM39" s="151"/>
      <c r="BAN39" s="151"/>
      <c r="BAO39" s="151"/>
      <c r="BAP39" s="151"/>
      <c r="BAQ39" s="151"/>
      <c r="BAR39" s="151"/>
      <c r="BAS39" s="151"/>
      <c r="BAT39" s="151"/>
      <c r="BAU39" s="151"/>
      <c r="BAV39" s="151"/>
      <c r="BAW39" s="151"/>
      <c r="BAX39" s="151"/>
      <c r="BAY39" s="151"/>
      <c r="BAZ39" s="151"/>
      <c r="BBA39" s="151"/>
      <c r="BBB39" s="151"/>
      <c r="BBC39" s="151"/>
      <c r="BBD39" s="151"/>
      <c r="BBE39" s="151"/>
      <c r="BBF39" s="151"/>
      <c r="BBG39" s="151"/>
      <c r="BBH39" s="151"/>
      <c r="BBI39" s="151"/>
      <c r="BBJ39" s="151"/>
      <c r="BBK39" s="151"/>
      <c r="BBL39" s="151"/>
      <c r="BBM39" s="151"/>
      <c r="BBN39" s="151"/>
      <c r="BBO39" s="151"/>
      <c r="BBP39" s="151"/>
      <c r="BBQ39" s="151"/>
      <c r="BBR39" s="151"/>
      <c r="BBS39" s="151"/>
      <c r="BBT39" s="151"/>
      <c r="BBU39" s="151"/>
      <c r="BBV39" s="151"/>
      <c r="BBW39" s="151"/>
      <c r="BBX39" s="151"/>
      <c r="BBY39" s="151"/>
      <c r="BBZ39" s="151"/>
      <c r="BCA39" s="151"/>
      <c r="BCB39" s="151"/>
      <c r="BCC39" s="151"/>
      <c r="BCD39" s="151"/>
      <c r="BCE39" s="151"/>
      <c r="BCF39" s="151"/>
      <c r="BCG39" s="151"/>
      <c r="BCH39" s="151"/>
      <c r="BCI39" s="151"/>
      <c r="BCJ39" s="151"/>
      <c r="BCK39" s="151"/>
      <c r="BCL39" s="151"/>
      <c r="BCM39" s="151"/>
      <c r="BCN39" s="151"/>
      <c r="BCO39" s="151"/>
      <c r="BCP39" s="151"/>
      <c r="BCQ39" s="151"/>
      <c r="BCR39" s="151"/>
      <c r="BCS39" s="151"/>
      <c r="BCT39" s="151"/>
      <c r="BCU39" s="151"/>
      <c r="BCV39" s="151"/>
      <c r="BCW39" s="151"/>
      <c r="BCX39" s="151"/>
      <c r="BCY39" s="151"/>
      <c r="BCZ39" s="151"/>
      <c r="BDA39" s="151"/>
      <c r="BDB39" s="151"/>
      <c r="BDC39" s="151"/>
      <c r="BDD39" s="151"/>
      <c r="BDE39" s="151"/>
      <c r="BDF39" s="151"/>
      <c r="BDG39" s="151"/>
      <c r="BDH39" s="151"/>
      <c r="BDI39" s="151"/>
      <c r="BDJ39" s="151"/>
      <c r="BDK39" s="151"/>
      <c r="BDL39" s="151"/>
      <c r="BDM39" s="151"/>
      <c r="BDN39" s="151"/>
      <c r="BDO39" s="151"/>
      <c r="BDP39" s="151"/>
      <c r="BDQ39" s="151"/>
      <c r="BDR39" s="151"/>
      <c r="BDS39" s="151"/>
      <c r="BDT39" s="151"/>
      <c r="BDU39" s="151"/>
      <c r="BDV39" s="151"/>
      <c r="BDW39" s="151"/>
      <c r="BDX39" s="151"/>
      <c r="BDY39" s="151"/>
      <c r="BDZ39" s="151"/>
      <c r="BEA39" s="151"/>
      <c r="BEB39" s="151"/>
      <c r="BEC39" s="151"/>
      <c r="BED39" s="151"/>
      <c r="BEE39" s="151"/>
      <c r="BEF39" s="151"/>
      <c r="BEG39" s="151"/>
      <c r="BEH39" s="151"/>
      <c r="BEI39" s="151"/>
      <c r="BEJ39" s="151"/>
      <c r="BEK39" s="151"/>
      <c r="BEL39" s="151"/>
      <c r="BEM39" s="151"/>
      <c r="BEN39" s="151"/>
      <c r="BEO39" s="151"/>
      <c r="BEP39" s="151"/>
      <c r="BEQ39" s="151"/>
      <c r="BER39" s="151"/>
      <c r="BES39" s="151"/>
      <c r="BET39" s="151"/>
      <c r="BEU39" s="151"/>
      <c r="BEV39" s="151"/>
      <c r="BEW39" s="151"/>
      <c r="BEX39" s="151"/>
      <c r="BEY39" s="151"/>
      <c r="BEZ39" s="151"/>
      <c r="BFA39" s="151"/>
      <c r="BFB39" s="151"/>
      <c r="BFC39" s="151"/>
      <c r="BFD39" s="151"/>
      <c r="BFE39" s="151"/>
      <c r="BFF39" s="151"/>
      <c r="BFG39" s="151"/>
      <c r="BFH39" s="151"/>
      <c r="BFI39" s="151"/>
      <c r="BFJ39" s="151"/>
      <c r="BFK39" s="151"/>
      <c r="BFL39" s="151"/>
      <c r="BFM39" s="151"/>
      <c r="BFN39" s="151"/>
      <c r="BFO39" s="151"/>
      <c r="BFP39" s="151"/>
      <c r="BFQ39" s="151"/>
      <c r="BFR39" s="151"/>
      <c r="BFS39" s="151"/>
      <c r="BFT39" s="151"/>
      <c r="BFU39" s="151"/>
      <c r="BFV39" s="151"/>
      <c r="BFW39" s="151"/>
      <c r="BFX39" s="151"/>
      <c r="BFY39" s="151"/>
      <c r="BFZ39" s="151"/>
      <c r="BGA39" s="151"/>
      <c r="BGB39" s="151"/>
      <c r="BGC39" s="151"/>
      <c r="BGD39" s="151"/>
      <c r="BGE39" s="151"/>
      <c r="BGF39" s="151"/>
      <c r="BGG39" s="151"/>
      <c r="BGH39" s="151"/>
      <c r="BGI39" s="151"/>
      <c r="BGJ39" s="151"/>
      <c r="BGK39" s="151"/>
      <c r="BGL39" s="151"/>
      <c r="BGM39" s="151"/>
      <c r="BGN39" s="151"/>
      <c r="BGO39" s="151"/>
      <c r="BGP39" s="151"/>
      <c r="BGQ39" s="151"/>
      <c r="BGR39" s="151"/>
      <c r="BGS39" s="151"/>
      <c r="BGT39" s="151"/>
      <c r="BGU39" s="151"/>
      <c r="BGV39" s="151"/>
      <c r="BGW39" s="151"/>
      <c r="BGX39" s="151"/>
      <c r="BGY39" s="151"/>
      <c r="BGZ39" s="151"/>
      <c r="BHA39" s="151"/>
      <c r="BHB39" s="151"/>
      <c r="BHC39" s="151"/>
      <c r="BHD39" s="151"/>
      <c r="BHE39" s="151"/>
      <c r="BHF39" s="151"/>
      <c r="BHG39" s="151"/>
      <c r="BHH39" s="151"/>
      <c r="BHI39" s="151"/>
      <c r="BHJ39" s="151"/>
      <c r="BHK39" s="151"/>
      <c r="BHL39" s="151"/>
      <c r="BHM39" s="151"/>
      <c r="BHN39" s="151"/>
      <c r="BHO39" s="151"/>
      <c r="BHP39" s="151"/>
      <c r="BHQ39" s="151"/>
      <c r="BHR39" s="151"/>
      <c r="BHS39" s="151"/>
      <c r="BHT39" s="151"/>
      <c r="BHU39" s="151"/>
      <c r="BHV39" s="151"/>
      <c r="BHW39" s="151"/>
      <c r="BHX39" s="151"/>
      <c r="BHY39" s="151"/>
      <c r="BHZ39" s="151"/>
      <c r="BIA39" s="151"/>
      <c r="BIB39" s="151"/>
      <c r="BIC39" s="151"/>
      <c r="BID39" s="151"/>
      <c r="BIE39" s="151"/>
      <c r="BIF39" s="151"/>
      <c r="BIG39" s="151"/>
      <c r="BIH39" s="151"/>
      <c r="BII39" s="151"/>
      <c r="BIJ39" s="151"/>
      <c r="BIK39" s="151"/>
      <c r="BIL39" s="151"/>
      <c r="BIM39" s="151"/>
      <c r="BIN39" s="151"/>
      <c r="BIO39" s="151"/>
      <c r="BIP39" s="151"/>
      <c r="BIQ39" s="151"/>
      <c r="BIR39" s="151"/>
      <c r="BIS39" s="151"/>
      <c r="BIT39" s="151"/>
      <c r="BIU39" s="151"/>
      <c r="BIV39" s="151"/>
      <c r="BIW39" s="151"/>
      <c r="BIX39" s="151"/>
      <c r="BIY39" s="151"/>
      <c r="BIZ39" s="151"/>
      <c r="BJA39" s="151"/>
      <c r="BJB39" s="151"/>
      <c r="BJC39" s="151"/>
      <c r="BJD39" s="151"/>
      <c r="BJE39" s="151"/>
      <c r="BJF39" s="151"/>
      <c r="BJG39" s="151"/>
      <c r="BJH39" s="151"/>
      <c r="BJI39" s="151"/>
      <c r="BJJ39" s="151"/>
      <c r="BJK39" s="151"/>
      <c r="BJL39" s="151"/>
      <c r="BJM39" s="151"/>
      <c r="BJN39" s="151"/>
      <c r="BJO39" s="151"/>
      <c r="BJP39" s="151"/>
      <c r="BJQ39" s="151"/>
      <c r="BJR39" s="151"/>
      <c r="BJS39" s="151"/>
      <c r="BJT39" s="151"/>
      <c r="BJU39" s="151"/>
      <c r="BJV39" s="151"/>
      <c r="BJW39" s="151"/>
      <c r="BJX39" s="151"/>
      <c r="BJY39" s="151"/>
      <c r="BJZ39" s="151"/>
      <c r="BKA39" s="151"/>
      <c r="BKB39" s="151"/>
      <c r="BKC39" s="151"/>
      <c r="BKD39" s="151"/>
      <c r="BKE39" s="151"/>
      <c r="BKF39" s="151"/>
      <c r="BKG39" s="151"/>
      <c r="BKH39" s="151"/>
      <c r="BKI39" s="151"/>
      <c r="BKJ39" s="151"/>
      <c r="BKK39" s="151"/>
      <c r="BKL39" s="151"/>
      <c r="BKM39" s="151"/>
      <c r="BKN39" s="151"/>
      <c r="BKO39" s="151"/>
      <c r="BKP39" s="151"/>
      <c r="BKQ39" s="151"/>
      <c r="BKR39" s="151"/>
      <c r="BKS39" s="151"/>
      <c r="BKT39" s="151"/>
      <c r="BKU39" s="151"/>
      <c r="BKV39" s="151"/>
      <c r="BKW39" s="151"/>
      <c r="BKX39" s="151"/>
      <c r="BKY39" s="151"/>
      <c r="BKZ39" s="151"/>
      <c r="BLA39" s="151"/>
      <c r="BLB39" s="151"/>
      <c r="BLC39" s="151"/>
      <c r="BLD39" s="151"/>
      <c r="BLE39" s="151"/>
      <c r="BLF39" s="151"/>
      <c r="BLG39" s="151"/>
      <c r="BLH39" s="151"/>
      <c r="BLI39" s="151"/>
      <c r="BLJ39" s="151"/>
      <c r="BLK39" s="151"/>
      <c r="BLL39" s="151"/>
      <c r="BLM39" s="151"/>
      <c r="BLN39" s="151"/>
      <c r="BLO39" s="151"/>
      <c r="BLP39" s="151"/>
      <c r="BLQ39" s="151"/>
      <c r="BLR39" s="151"/>
      <c r="BLS39" s="151"/>
      <c r="BLT39" s="151"/>
      <c r="BLU39" s="151"/>
      <c r="BLV39" s="151"/>
      <c r="BLW39" s="151"/>
      <c r="BLX39" s="151"/>
      <c r="BLY39" s="151"/>
      <c r="BLZ39" s="151"/>
      <c r="BMA39" s="151"/>
      <c r="BMB39" s="151"/>
      <c r="BMC39" s="151"/>
      <c r="BMD39" s="151"/>
      <c r="BME39" s="151"/>
      <c r="BMF39" s="151"/>
      <c r="BMG39" s="151"/>
      <c r="BMH39" s="151"/>
      <c r="BMI39" s="151"/>
      <c r="BMJ39" s="151"/>
      <c r="BMK39" s="151"/>
      <c r="BML39" s="151"/>
      <c r="BMM39" s="151"/>
      <c r="BMN39" s="151"/>
      <c r="BMO39" s="151"/>
      <c r="BMP39" s="151"/>
      <c r="BMQ39" s="151"/>
      <c r="BMR39" s="151"/>
      <c r="BMS39" s="151"/>
      <c r="BMT39" s="151"/>
      <c r="BMU39" s="151"/>
      <c r="BMV39" s="151"/>
      <c r="BMW39" s="151"/>
      <c r="BMX39" s="151"/>
      <c r="BMY39" s="151"/>
      <c r="BMZ39" s="151"/>
      <c r="BNA39" s="151"/>
      <c r="BNB39" s="151"/>
      <c r="BNC39" s="151"/>
      <c r="BND39" s="151"/>
      <c r="BNE39" s="151"/>
      <c r="BNF39" s="151"/>
      <c r="BNG39" s="151"/>
      <c r="BNH39" s="151"/>
      <c r="BNI39" s="151"/>
      <c r="BNJ39" s="151"/>
      <c r="BNK39" s="151"/>
      <c r="BNL39" s="151"/>
      <c r="BNM39" s="151"/>
      <c r="BNN39" s="151"/>
      <c r="BNO39" s="151"/>
      <c r="BNP39" s="151"/>
      <c r="BNQ39" s="151"/>
      <c r="BNR39" s="151"/>
      <c r="BNS39" s="151"/>
      <c r="BNT39" s="151"/>
      <c r="BNU39" s="151"/>
      <c r="BNV39" s="151"/>
      <c r="BNW39" s="151"/>
      <c r="BNX39" s="151"/>
      <c r="BNY39" s="151"/>
      <c r="BNZ39" s="151"/>
      <c r="BOA39" s="151"/>
      <c r="BOB39" s="151"/>
      <c r="BOC39" s="151"/>
      <c r="BOD39" s="151"/>
      <c r="BOE39" s="151"/>
      <c r="BOF39" s="151"/>
      <c r="BOG39" s="151"/>
      <c r="BOH39" s="151"/>
      <c r="BOI39" s="151"/>
      <c r="BOJ39" s="151"/>
      <c r="BOK39" s="151"/>
      <c r="BOL39" s="151"/>
      <c r="BOM39" s="151"/>
      <c r="BON39" s="151"/>
      <c r="BOO39" s="151"/>
      <c r="BOP39" s="151"/>
      <c r="BOQ39" s="151"/>
      <c r="BOR39" s="151"/>
      <c r="BOS39" s="151"/>
      <c r="BOT39" s="151"/>
      <c r="BOU39" s="151"/>
      <c r="BOV39" s="151"/>
      <c r="BOW39" s="151"/>
      <c r="BOX39" s="151"/>
      <c r="BOY39" s="151"/>
      <c r="BOZ39" s="151"/>
      <c r="BPA39" s="151"/>
      <c r="BPB39" s="151"/>
      <c r="BPC39" s="151"/>
      <c r="BPD39" s="151"/>
      <c r="BPE39" s="151"/>
      <c r="BPF39" s="151"/>
      <c r="BPG39" s="151"/>
      <c r="BPH39" s="151"/>
      <c r="BPI39" s="151"/>
      <c r="BPJ39" s="151"/>
      <c r="BPK39" s="151"/>
      <c r="BPL39" s="151"/>
      <c r="BPM39" s="151"/>
      <c r="BPN39" s="151"/>
      <c r="BPO39" s="151"/>
      <c r="BPP39" s="151"/>
      <c r="BPQ39" s="151"/>
      <c r="BPR39" s="151"/>
      <c r="BPS39" s="151"/>
      <c r="BPT39" s="151"/>
      <c r="BPU39" s="151"/>
      <c r="BPV39" s="151"/>
      <c r="BPW39" s="151"/>
      <c r="BPX39" s="151"/>
      <c r="BPY39" s="151"/>
      <c r="BPZ39" s="151"/>
      <c r="BQA39" s="151"/>
      <c r="BQB39" s="151"/>
      <c r="BQC39" s="151"/>
      <c r="BQD39" s="151"/>
      <c r="BQE39" s="151"/>
      <c r="BQF39" s="151"/>
      <c r="BQG39" s="151"/>
      <c r="BQH39" s="151"/>
      <c r="BQI39" s="151"/>
      <c r="BQJ39" s="151"/>
      <c r="BQK39" s="151"/>
      <c r="BQL39" s="151"/>
      <c r="BQM39" s="151"/>
      <c r="BQN39" s="151"/>
      <c r="BQO39" s="151"/>
      <c r="BQP39" s="151"/>
      <c r="BQQ39" s="151"/>
      <c r="BQR39" s="151"/>
      <c r="BQS39" s="151"/>
      <c r="BQT39" s="151"/>
      <c r="BQU39" s="151"/>
      <c r="BQV39" s="151"/>
      <c r="BQW39" s="151"/>
      <c r="BQX39" s="151"/>
      <c r="BQY39" s="151"/>
      <c r="BQZ39" s="151"/>
      <c r="BRA39" s="151"/>
      <c r="BRB39" s="151"/>
      <c r="BRC39" s="151"/>
      <c r="BRD39" s="151"/>
      <c r="BRE39" s="151"/>
      <c r="BRF39" s="151"/>
      <c r="BRG39" s="151"/>
      <c r="BRH39" s="151"/>
      <c r="BRI39" s="151"/>
      <c r="BRJ39" s="151"/>
      <c r="BRK39" s="151"/>
      <c r="BRL39" s="151"/>
      <c r="BRM39" s="151"/>
      <c r="BRN39" s="151"/>
      <c r="BRO39" s="151"/>
      <c r="BRP39" s="151"/>
      <c r="BRQ39" s="151"/>
      <c r="BRR39" s="151"/>
      <c r="BRS39" s="151"/>
      <c r="BRT39" s="151"/>
      <c r="BRU39" s="151"/>
      <c r="BRV39" s="151"/>
      <c r="BRW39" s="151"/>
      <c r="BRX39" s="151"/>
      <c r="BRY39" s="151"/>
      <c r="BRZ39" s="151"/>
      <c r="BSA39" s="151"/>
      <c r="BSB39" s="151"/>
      <c r="BSC39" s="151"/>
      <c r="BSD39" s="151"/>
      <c r="BSE39" s="151"/>
      <c r="BSF39" s="151"/>
      <c r="BSG39" s="151"/>
      <c r="BSH39" s="151"/>
      <c r="BSI39" s="151"/>
      <c r="BSJ39" s="151"/>
      <c r="BSK39" s="151"/>
      <c r="BSL39" s="151"/>
      <c r="BSM39" s="151"/>
      <c r="BSN39" s="151"/>
      <c r="BSO39" s="151"/>
      <c r="BSP39" s="151"/>
      <c r="BSQ39" s="151"/>
      <c r="BSR39" s="151"/>
      <c r="BSS39" s="151"/>
      <c r="BST39" s="151"/>
      <c r="BSU39" s="151"/>
      <c r="BSV39" s="151"/>
      <c r="BSW39" s="151"/>
      <c r="BSX39" s="151"/>
      <c r="BSY39" s="151"/>
      <c r="BSZ39" s="151"/>
      <c r="BTA39" s="151"/>
      <c r="BTB39" s="151"/>
      <c r="BTC39" s="151"/>
      <c r="BTD39" s="151"/>
      <c r="BTE39" s="151"/>
      <c r="BTF39" s="151"/>
      <c r="BTG39" s="151"/>
      <c r="BTH39" s="151"/>
      <c r="BTI39" s="151"/>
      <c r="BTJ39" s="151"/>
      <c r="BTK39" s="151"/>
      <c r="BTL39" s="151"/>
      <c r="BTM39" s="151"/>
      <c r="BTN39" s="151"/>
      <c r="BTO39" s="151"/>
      <c r="BTP39" s="151"/>
      <c r="BTQ39" s="151"/>
      <c r="BTR39" s="151"/>
      <c r="BTS39" s="151"/>
      <c r="BTT39" s="151"/>
      <c r="BTU39" s="151"/>
      <c r="BTV39" s="151"/>
      <c r="BTW39" s="151"/>
      <c r="BTX39" s="151"/>
      <c r="BTY39" s="151"/>
      <c r="BTZ39" s="151"/>
      <c r="BUA39" s="151"/>
      <c r="BUB39" s="151"/>
      <c r="BUC39" s="151"/>
      <c r="BUD39" s="151"/>
      <c r="BUE39" s="151"/>
      <c r="BUF39" s="151"/>
      <c r="BUG39" s="151"/>
      <c r="BUH39" s="151"/>
      <c r="BUI39" s="151"/>
      <c r="BUJ39" s="151"/>
      <c r="BUK39" s="151"/>
      <c r="BUL39" s="151"/>
      <c r="BUM39" s="151"/>
      <c r="BUN39" s="151"/>
      <c r="BUO39" s="151"/>
      <c r="BUP39" s="151"/>
      <c r="BUQ39" s="151"/>
      <c r="BUR39" s="151"/>
      <c r="BUS39" s="151"/>
      <c r="BUT39" s="151"/>
      <c r="BUU39" s="151"/>
      <c r="BUV39" s="151"/>
      <c r="BUW39" s="151"/>
      <c r="BUX39" s="151"/>
      <c r="BUY39" s="151"/>
      <c r="BUZ39" s="151"/>
      <c r="BVA39" s="151"/>
      <c r="BVB39" s="151"/>
      <c r="BVC39" s="151"/>
      <c r="BVD39" s="151"/>
      <c r="BVE39" s="151"/>
      <c r="BVF39" s="151"/>
      <c r="BVG39" s="151"/>
      <c r="BVH39" s="151"/>
      <c r="BVI39" s="151"/>
      <c r="BVJ39" s="151"/>
      <c r="BVK39" s="151"/>
      <c r="BVL39" s="151"/>
      <c r="BVM39" s="151"/>
      <c r="BVN39" s="151"/>
      <c r="BVO39" s="151"/>
      <c r="BVP39" s="151"/>
      <c r="BVQ39" s="151"/>
      <c r="BVR39" s="151"/>
      <c r="BVS39" s="151"/>
      <c r="BVT39" s="151"/>
      <c r="BVU39" s="151"/>
      <c r="BVV39" s="151"/>
      <c r="BVW39" s="151"/>
      <c r="BVX39" s="151"/>
      <c r="BVY39" s="151"/>
      <c r="BVZ39" s="151"/>
      <c r="BWA39" s="151"/>
      <c r="BWB39" s="151"/>
      <c r="BWC39" s="151"/>
      <c r="BWD39" s="151"/>
      <c r="BWE39" s="151"/>
      <c r="BWF39" s="151"/>
      <c r="BWG39" s="151"/>
      <c r="BWH39" s="151"/>
      <c r="BWI39" s="151"/>
      <c r="BWJ39" s="151"/>
      <c r="BWK39" s="151"/>
      <c r="BWL39" s="151"/>
      <c r="BWM39" s="151"/>
      <c r="BWN39" s="151"/>
      <c r="BWO39" s="151"/>
      <c r="BWP39" s="151"/>
      <c r="BWQ39" s="151"/>
      <c r="BWR39" s="151"/>
      <c r="BWS39" s="151"/>
      <c r="BWT39" s="151"/>
      <c r="BWU39" s="151"/>
      <c r="BWV39" s="151"/>
      <c r="BWW39" s="151"/>
      <c r="BWX39" s="151"/>
      <c r="BWY39" s="151"/>
      <c r="BWZ39" s="151"/>
      <c r="BXA39" s="151"/>
      <c r="BXB39" s="151"/>
      <c r="BXC39" s="151"/>
      <c r="BXD39" s="151"/>
      <c r="BXE39" s="151"/>
      <c r="BXF39" s="151"/>
      <c r="BXG39" s="151"/>
      <c r="BXH39" s="151"/>
      <c r="BXI39" s="151"/>
      <c r="BXJ39" s="151"/>
      <c r="BXK39" s="151"/>
      <c r="BXL39" s="151"/>
      <c r="BXM39" s="151"/>
      <c r="BXN39" s="151"/>
      <c r="BXO39" s="151"/>
      <c r="BXP39" s="151"/>
      <c r="BXQ39" s="151"/>
      <c r="BXR39" s="151"/>
      <c r="BXS39" s="151"/>
      <c r="BXT39" s="151"/>
      <c r="BXU39" s="151"/>
      <c r="BXV39" s="151"/>
      <c r="BXW39" s="151"/>
      <c r="BXX39" s="151"/>
      <c r="BXY39" s="151"/>
      <c r="BXZ39" s="151"/>
      <c r="BYA39" s="151"/>
      <c r="BYB39" s="151"/>
      <c r="BYC39" s="151"/>
      <c r="BYD39" s="151"/>
      <c r="BYE39" s="151"/>
      <c r="BYF39" s="151"/>
      <c r="BYG39" s="151"/>
      <c r="BYH39" s="151"/>
      <c r="BYI39" s="151"/>
      <c r="BYJ39" s="151"/>
      <c r="BYK39" s="151"/>
      <c r="BYL39" s="151"/>
      <c r="BYM39" s="151"/>
      <c r="BYN39" s="151"/>
      <c r="BYO39" s="151"/>
      <c r="BYP39" s="151"/>
      <c r="BYQ39" s="151"/>
      <c r="BYR39" s="151"/>
      <c r="BYS39" s="151"/>
      <c r="BYT39" s="151"/>
      <c r="BYU39" s="151"/>
      <c r="BYV39" s="151"/>
      <c r="BYW39" s="151"/>
      <c r="BYX39" s="151"/>
      <c r="BYY39" s="151"/>
      <c r="BYZ39" s="151"/>
      <c r="BZA39" s="151"/>
      <c r="BZB39" s="151"/>
      <c r="BZC39" s="151"/>
      <c r="BZD39" s="151"/>
      <c r="BZE39" s="151"/>
      <c r="BZF39" s="151"/>
      <c r="BZG39" s="151"/>
      <c r="BZH39" s="151"/>
      <c r="BZI39" s="151"/>
      <c r="BZJ39" s="151"/>
      <c r="BZK39" s="151"/>
      <c r="BZL39" s="151"/>
      <c r="BZM39" s="151"/>
      <c r="BZN39" s="151"/>
      <c r="BZO39" s="151"/>
      <c r="BZP39" s="151"/>
      <c r="BZQ39" s="151"/>
      <c r="BZR39" s="151"/>
      <c r="BZS39" s="151"/>
      <c r="BZT39" s="151"/>
      <c r="BZU39" s="151"/>
      <c r="BZV39" s="151"/>
      <c r="BZW39" s="151"/>
      <c r="BZX39" s="151"/>
      <c r="BZY39" s="151"/>
      <c r="BZZ39" s="151"/>
      <c r="CAA39" s="151"/>
      <c r="CAB39" s="151"/>
      <c r="CAC39" s="151"/>
      <c r="CAD39" s="151"/>
      <c r="CAE39" s="151"/>
      <c r="CAF39" s="151"/>
      <c r="CAG39" s="151"/>
      <c r="CAH39" s="151"/>
      <c r="CAI39" s="151"/>
      <c r="CAJ39" s="151"/>
      <c r="CAK39" s="151"/>
      <c r="CAL39" s="151"/>
      <c r="CAM39" s="151"/>
      <c r="CAN39" s="151"/>
      <c r="CAO39" s="151"/>
      <c r="CAP39" s="151"/>
      <c r="CAQ39" s="151"/>
      <c r="CAR39" s="151"/>
      <c r="CAS39" s="151"/>
      <c r="CAT39" s="151"/>
      <c r="CAU39" s="151"/>
      <c r="CAV39" s="151"/>
      <c r="CAW39" s="151"/>
      <c r="CAX39" s="151"/>
      <c r="CAY39" s="151"/>
      <c r="CAZ39" s="151"/>
      <c r="CBA39" s="151"/>
      <c r="CBB39" s="151"/>
      <c r="CBC39" s="151"/>
      <c r="CBD39" s="151"/>
      <c r="CBE39" s="151"/>
      <c r="CBF39" s="151"/>
      <c r="CBG39" s="151"/>
      <c r="CBH39" s="151"/>
      <c r="CBI39" s="151"/>
      <c r="CBJ39" s="151"/>
      <c r="CBK39" s="151"/>
      <c r="CBL39" s="151"/>
      <c r="CBM39" s="151"/>
      <c r="CBN39" s="151"/>
      <c r="CBO39" s="151"/>
      <c r="CBP39" s="151"/>
      <c r="CBQ39" s="151"/>
      <c r="CBR39" s="151"/>
      <c r="CBS39" s="151"/>
      <c r="CBT39" s="151"/>
      <c r="CBU39" s="151"/>
      <c r="CBV39" s="151"/>
      <c r="CBW39" s="151"/>
      <c r="CBX39" s="151"/>
      <c r="CBY39" s="151"/>
      <c r="CBZ39" s="151"/>
      <c r="CCA39" s="151"/>
      <c r="CCB39" s="151"/>
      <c r="CCC39" s="151"/>
      <c r="CCD39" s="151"/>
      <c r="CCE39" s="151"/>
      <c r="CCF39" s="151"/>
      <c r="CCG39" s="151"/>
      <c r="CCH39" s="151"/>
      <c r="CCI39" s="151"/>
      <c r="CCJ39" s="151"/>
      <c r="CCK39" s="151"/>
      <c r="CCL39" s="151"/>
      <c r="CCM39" s="151"/>
      <c r="CCN39" s="151"/>
      <c r="CCO39" s="151"/>
      <c r="CCP39" s="151"/>
      <c r="CCQ39" s="151"/>
      <c r="CCR39" s="151"/>
      <c r="CCS39" s="151"/>
      <c r="CCT39" s="151"/>
      <c r="CCU39" s="151"/>
      <c r="CCV39" s="151"/>
      <c r="CCW39" s="151"/>
      <c r="CCX39" s="151"/>
      <c r="CCY39" s="151"/>
      <c r="CCZ39" s="151"/>
      <c r="CDA39" s="151"/>
      <c r="CDB39" s="151"/>
      <c r="CDC39" s="151"/>
      <c r="CDD39" s="151"/>
      <c r="CDE39" s="151"/>
      <c r="CDF39" s="151"/>
      <c r="CDG39" s="151"/>
      <c r="CDH39" s="151"/>
      <c r="CDI39" s="151"/>
      <c r="CDJ39" s="151"/>
      <c r="CDK39" s="151"/>
      <c r="CDL39" s="151"/>
      <c r="CDM39" s="151"/>
      <c r="CDN39" s="151"/>
      <c r="CDO39" s="151"/>
      <c r="CDP39" s="151"/>
      <c r="CDQ39" s="151"/>
      <c r="CDR39" s="151"/>
      <c r="CDS39" s="151"/>
      <c r="CDT39" s="151"/>
      <c r="CDU39" s="151"/>
      <c r="CDV39" s="151"/>
      <c r="CDW39" s="151"/>
      <c r="CDX39" s="151"/>
      <c r="CDY39" s="151"/>
      <c r="CDZ39" s="151"/>
      <c r="CEA39" s="151"/>
      <c r="CEB39" s="151"/>
      <c r="CEC39" s="151"/>
      <c r="CED39" s="151"/>
      <c r="CEE39" s="151"/>
      <c r="CEF39" s="151"/>
      <c r="CEG39" s="151"/>
      <c r="CEH39" s="151"/>
      <c r="CEI39" s="151"/>
      <c r="CEJ39" s="151"/>
      <c r="CEK39" s="151"/>
      <c r="CEL39" s="151"/>
      <c r="CEM39" s="151"/>
      <c r="CEN39" s="151"/>
      <c r="CEO39" s="151"/>
      <c r="CEP39" s="151"/>
      <c r="CEQ39" s="151"/>
      <c r="CER39" s="151"/>
      <c r="CES39" s="151"/>
      <c r="CET39" s="151"/>
      <c r="CEU39" s="151"/>
      <c r="CEV39" s="151"/>
      <c r="CEW39" s="151"/>
      <c r="CEX39" s="151"/>
      <c r="CEY39" s="151"/>
      <c r="CEZ39" s="151"/>
      <c r="CFA39" s="151"/>
      <c r="CFB39" s="151"/>
      <c r="CFC39" s="151"/>
      <c r="CFD39" s="151"/>
      <c r="CFE39" s="151"/>
      <c r="CFF39" s="151"/>
      <c r="CFG39" s="151"/>
      <c r="CFH39" s="151"/>
      <c r="CFI39" s="151"/>
      <c r="CFJ39" s="151"/>
      <c r="CFK39" s="151"/>
      <c r="CFL39" s="151"/>
      <c r="CFM39" s="151"/>
      <c r="CFN39" s="151"/>
      <c r="CFO39" s="151"/>
      <c r="CFP39" s="151"/>
      <c r="CFQ39" s="151"/>
      <c r="CFR39" s="151"/>
      <c r="CFS39" s="151"/>
      <c r="CFT39" s="151"/>
      <c r="CFU39" s="151"/>
      <c r="CFV39" s="151"/>
      <c r="CFW39" s="151"/>
      <c r="CFX39" s="151"/>
      <c r="CFY39" s="151"/>
      <c r="CFZ39" s="151"/>
      <c r="CGA39" s="151"/>
      <c r="CGB39" s="151"/>
      <c r="CGC39" s="151"/>
      <c r="CGD39" s="151"/>
      <c r="CGE39" s="151"/>
      <c r="CGF39" s="151"/>
      <c r="CGG39" s="151"/>
      <c r="CGH39" s="151"/>
      <c r="CGI39" s="151"/>
      <c r="CGJ39" s="151"/>
      <c r="CGK39" s="151"/>
      <c r="CGL39" s="151"/>
      <c r="CGM39" s="151"/>
      <c r="CGN39" s="151"/>
      <c r="CGO39" s="151"/>
      <c r="CGP39" s="151"/>
      <c r="CGQ39" s="151"/>
      <c r="CGR39" s="151"/>
      <c r="CGS39" s="151"/>
      <c r="CGT39" s="151"/>
      <c r="CGU39" s="151"/>
      <c r="CGV39" s="151"/>
      <c r="CGW39" s="151"/>
      <c r="CGX39" s="151"/>
      <c r="CGY39" s="151"/>
      <c r="CGZ39" s="151"/>
      <c r="CHA39" s="151"/>
      <c r="CHB39" s="151"/>
      <c r="CHC39" s="151"/>
      <c r="CHD39" s="151"/>
      <c r="CHE39" s="151"/>
      <c r="CHF39" s="151"/>
      <c r="CHG39" s="151"/>
      <c r="CHH39" s="151"/>
      <c r="CHI39" s="151"/>
      <c r="CHJ39" s="151"/>
      <c r="CHK39" s="151"/>
      <c r="CHL39" s="151"/>
      <c r="CHM39" s="151"/>
      <c r="CHN39" s="151"/>
      <c r="CHO39" s="151"/>
      <c r="CHP39" s="151"/>
      <c r="CHQ39" s="151"/>
      <c r="CHR39" s="151"/>
      <c r="CHS39" s="151"/>
      <c r="CHT39" s="151"/>
      <c r="CHU39" s="151"/>
      <c r="CHV39" s="151"/>
      <c r="CHW39" s="151"/>
      <c r="CHX39" s="151"/>
      <c r="CHY39" s="151"/>
      <c r="CHZ39" s="151"/>
      <c r="CIA39" s="151"/>
      <c r="CIB39" s="151"/>
      <c r="CIC39" s="151"/>
      <c r="CID39" s="151"/>
      <c r="CIE39" s="151"/>
      <c r="CIF39" s="151"/>
      <c r="CIG39" s="151"/>
      <c r="CIH39" s="151"/>
      <c r="CII39" s="151"/>
      <c r="CIJ39" s="151"/>
      <c r="CIK39" s="151"/>
      <c r="CIL39" s="151"/>
      <c r="CIM39" s="151"/>
      <c r="CIN39" s="151"/>
      <c r="CIO39" s="151"/>
      <c r="CIP39" s="151"/>
      <c r="CIQ39" s="151"/>
      <c r="CIR39" s="151"/>
      <c r="CIS39" s="151"/>
      <c r="CIT39" s="151"/>
      <c r="CIU39" s="151"/>
      <c r="CIV39" s="151"/>
      <c r="CIW39" s="151"/>
      <c r="CIX39" s="151"/>
      <c r="CIY39" s="151"/>
      <c r="CIZ39" s="151"/>
      <c r="CJA39" s="151"/>
      <c r="CJB39" s="151"/>
      <c r="CJC39" s="151"/>
      <c r="CJD39" s="151"/>
      <c r="CJE39" s="151"/>
      <c r="CJF39" s="151"/>
      <c r="CJG39" s="151"/>
      <c r="CJH39" s="151"/>
      <c r="CJI39" s="151"/>
      <c r="CJJ39" s="151"/>
      <c r="CJK39" s="151"/>
      <c r="CJL39" s="151"/>
      <c r="CJM39" s="151"/>
      <c r="CJN39" s="151"/>
      <c r="CJO39" s="151"/>
      <c r="CJP39" s="151"/>
      <c r="CJQ39" s="151"/>
      <c r="CJR39" s="151"/>
      <c r="CJS39" s="151"/>
      <c r="CJT39" s="151"/>
      <c r="CJU39" s="151"/>
      <c r="CJV39" s="151"/>
      <c r="CJW39" s="151"/>
      <c r="CJX39" s="151"/>
      <c r="CJY39" s="151"/>
      <c r="CJZ39" s="151"/>
      <c r="CKA39" s="151"/>
      <c r="CKB39" s="151"/>
      <c r="CKC39" s="151"/>
      <c r="CKD39" s="151"/>
      <c r="CKE39" s="151"/>
      <c r="CKF39" s="151"/>
      <c r="CKG39" s="151"/>
      <c r="CKH39" s="151"/>
      <c r="CKI39" s="151"/>
      <c r="CKJ39" s="151"/>
      <c r="CKK39" s="151"/>
      <c r="CKL39" s="151"/>
      <c r="CKM39" s="151"/>
      <c r="CKN39" s="151"/>
      <c r="CKO39" s="151"/>
      <c r="CKP39" s="151"/>
      <c r="CKQ39" s="151"/>
      <c r="CKR39" s="151"/>
      <c r="CKS39" s="151"/>
      <c r="CKT39" s="151"/>
      <c r="CKU39" s="151"/>
      <c r="CKV39" s="151"/>
      <c r="CKW39" s="151"/>
      <c r="CKX39" s="151"/>
      <c r="CKY39" s="151"/>
      <c r="CKZ39" s="151"/>
      <c r="CLA39" s="151"/>
      <c r="CLB39" s="151"/>
      <c r="CLC39" s="151"/>
      <c r="CLD39" s="151"/>
      <c r="CLE39" s="151"/>
      <c r="CLF39" s="151"/>
      <c r="CLG39" s="151"/>
      <c r="CLH39" s="151"/>
      <c r="CLI39" s="151"/>
      <c r="CLJ39" s="151"/>
      <c r="CLK39" s="151"/>
      <c r="CLL39" s="151"/>
      <c r="CLM39" s="151"/>
      <c r="CLN39" s="151"/>
      <c r="CLO39" s="151"/>
      <c r="CLP39" s="151"/>
      <c r="CLQ39" s="151"/>
      <c r="CLR39" s="151"/>
      <c r="CLS39" s="151"/>
      <c r="CLT39" s="151"/>
      <c r="CLU39" s="151"/>
      <c r="CLV39" s="151"/>
      <c r="CLW39" s="151"/>
      <c r="CLX39" s="151"/>
      <c r="CLY39" s="151"/>
      <c r="CLZ39" s="151"/>
      <c r="CMA39" s="151"/>
      <c r="CMB39" s="151"/>
      <c r="CMC39" s="151"/>
      <c r="CMD39" s="151"/>
      <c r="CME39" s="151"/>
      <c r="CMF39" s="151"/>
      <c r="CMG39" s="151"/>
      <c r="CMH39" s="151"/>
      <c r="CMI39" s="151"/>
      <c r="CMJ39" s="151"/>
      <c r="CMK39" s="151"/>
      <c r="CML39" s="151"/>
      <c r="CMM39" s="151"/>
      <c r="CMN39" s="151"/>
      <c r="CMO39" s="151"/>
      <c r="CMP39" s="151"/>
      <c r="CMQ39" s="151"/>
      <c r="CMR39" s="151"/>
      <c r="CMS39" s="151"/>
      <c r="CMT39" s="151"/>
      <c r="CMU39" s="151"/>
      <c r="CMV39" s="151"/>
      <c r="CMW39" s="151"/>
      <c r="CMX39" s="151"/>
      <c r="CMY39" s="151"/>
      <c r="CMZ39" s="151"/>
      <c r="CNA39" s="151"/>
      <c r="CNB39" s="151"/>
      <c r="CNC39" s="151"/>
      <c r="CND39" s="151"/>
      <c r="CNE39" s="151"/>
      <c r="CNF39" s="151"/>
      <c r="CNG39" s="151"/>
      <c r="CNH39" s="151"/>
      <c r="CNI39" s="151"/>
      <c r="CNJ39" s="151"/>
      <c r="CNK39" s="151"/>
      <c r="CNL39" s="151"/>
      <c r="CNM39" s="151"/>
      <c r="CNN39" s="151"/>
      <c r="CNO39" s="151"/>
      <c r="CNP39" s="151"/>
      <c r="CNQ39" s="151"/>
      <c r="CNR39" s="151"/>
      <c r="CNS39" s="151"/>
      <c r="CNT39" s="151"/>
      <c r="CNU39" s="151"/>
      <c r="CNV39" s="151"/>
      <c r="CNW39" s="151"/>
      <c r="CNX39" s="151"/>
      <c r="CNY39" s="151"/>
      <c r="CNZ39" s="151"/>
      <c r="COA39" s="151"/>
      <c r="COB39" s="151"/>
      <c r="COC39" s="151"/>
      <c r="COD39" s="151"/>
      <c r="COE39" s="151"/>
      <c r="COF39" s="151"/>
      <c r="COG39" s="151"/>
      <c r="COH39" s="151"/>
      <c r="COI39" s="151"/>
      <c r="COJ39" s="151"/>
      <c r="COK39" s="151"/>
      <c r="COL39" s="151"/>
      <c r="COM39" s="151"/>
      <c r="CON39" s="151"/>
      <c r="COO39" s="151"/>
      <c r="COP39" s="151"/>
      <c r="COQ39" s="151"/>
      <c r="COR39" s="151"/>
      <c r="COS39" s="151"/>
      <c r="COT39" s="151"/>
      <c r="COU39" s="151"/>
      <c r="COV39" s="151"/>
      <c r="COW39" s="151"/>
      <c r="COX39" s="151"/>
      <c r="COY39" s="151"/>
      <c r="COZ39" s="151"/>
      <c r="CPA39" s="151"/>
      <c r="CPB39" s="151"/>
      <c r="CPC39" s="151"/>
      <c r="CPD39" s="151"/>
      <c r="CPE39" s="151"/>
      <c r="CPF39" s="151"/>
      <c r="CPG39" s="151"/>
      <c r="CPH39" s="151"/>
      <c r="CPI39" s="151"/>
      <c r="CPJ39" s="151"/>
      <c r="CPK39" s="151"/>
      <c r="CPL39" s="151"/>
      <c r="CPM39" s="151"/>
      <c r="CPN39" s="151"/>
      <c r="CPO39" s="151"/>
      <c r="CPP39" s="151"/>
      <c r="CPQ39" s="151"/>
      <c r="CPR39" s="151"/>
      <c r="CPS39" s="151"/>
      <c r="CPT39" s="151"/>
      <c r="CPU39" s="151"/>
      <c r="CPV39" s="151"/>
      <c r="CPW39" s="151"/>
      <c r="CPX39" s="151"/>
      <c r="CPY39" s="151"/>
      <c r="CPZ39" s="151"/>
      <c r="CQA39" s="151"/>
      <c r="CQB39" s="151"/>
      <c r="CQC39" s="151"/>
      <c r="CQD39" s="151"/>
      <c r="CQE39" s="151"/>
      <c r="CQF39" s="151"/>
      <c r="CQG39" s="151"/>
      <c r="CQH39" s="151"/>
      <c r="CQI39" s="151"/>
      <c r="CQJ39" s="151"/>
      <c r="CQK39" s="151"/>
      <c r="CQL39" s="151"/>
      <c r="CQM39" s="151"/>
      <c r="CQN39" s="151"/>
      <c r="CQO39" s="151"/>
      <c r="CQP39" s="151"/>
      <c r="CQQ39" s="151"/>
      <c r="CQR39" s="151"/>
      <c r="CQS39" s="151"/>
      <c r="CQT39" s="151"/>
      <c r="CQU39" s="151"/>
      <c r="CQV39" s="151"/>
      <c r="CQW39" s="151"/>
      <c r="CQX39" s="151"/>
      <c r="CQY39" s="151"/>
      <c r="CQZ39" s="151"/>
      <c r="CRA39" s="151"/>
      <c r="CRB39" s="151"/>
      <c r="CRC39" s="151"/>
      <c r="CRD39" s="151"/>
      <c r="CRE39" s="151"/>
      <c r="CRF39" s="151"/>
      <c r="CRG39" s="151"/>
      <c r="CRH39" s="151"/>
      <c r="CRI39" s="151"/>
      <c r="CRJ39" s="151"/>
      <c r="CRK39" s="151"/>
      <c r="CRL39" s="151"/>
      <c r="CRM39" s="151"/>
      <c r="CRN39" s="151"/>
      <c r="CRO39" s="151"/>
      <c r="CRP39" s="151"/>
      <c r="CRQ39" s="151"/>
      <c r="CRR39" s="151"/>
      <c r="CRS39" s="151"/>
      <c r="CRT39" s="151"/>
      <c r="CRU39" s="151"/>
      <c r="CRV39" s="151"/>
      <c r="CRW39" s="151"/>
      <c r="CRX39" s="151"/>
      <c r="CRY39" s="151"/>
      <c r="CRZ39" s="151"/>
      <c r="CSA39" s="151"/>
      <c r="CSB39" s="151"/>
      <c r="CSC39" s="151"/>
      <c r="CSD39" s="151"/>
      <c r="CSE39" s="151"/>
      <c r="CSF39" s="151"/>
      <c r="CSG39" s="151"/>
      <c r="CSH39" s="151"/>
      <c r="CSI39" s="151"/>
      <c r="CSJ39" s="151"/>
      <c r="CSK39" s="151"/>
      <c r="CSL39" s="151"/>
      <c r="CSM39" s="151"/>
      <c r="CSN39" s="151"/>
      <c r="CSO39" s="151"/>
      <c r="CSP39" s="151"/>
      <c r="CSQ39" s="151"/>
      <c r="CSR39" s="151"/>
      <c r="CSS39" s="151"/>
      <c r="CST39" s="151"/>
      <c r="CSU39" s="151"/>
      <c r="CSV39" s="151"/>
      <c r="CSW39" s="151"/>
      <c r="CSX39" s="151"/>
      <c r="CSY39" s="151"/>
      <c r="CSZ39" s="151"/>
      <c r="CTA39" s="151"/>
      <c r="CTB39" s="151"/>
      <c r="CTC39" s="151"/>
      <c r="CTD39" s="151"/>
      <c r="CTE39" s="151"/>
      <c r="CTF39" s="151"/>
      <c r="CTG39" s="151"/>
      <c r="CTH39" s="151"/>
      <c r="CTI39" s="151"/>
      <c r="CTJ39" s="151"/>
      <c r="CTK39" s="151"/>
      <c r="CTL39" s="151"/>
      <c r="CTM39" s="151"/>
      <c r="CTN39" s="151"/>
      <c r="CTO39" s="151"/>
      <c r="CTP39" s="151"/>
      <c r="CTQ39" s="151"/>
      <c r="CTR39" s="151"/>
      <c r="CTS39" s="151"/>
      <c r="CTT39" s="151"/>
      <c r="CTU39" s="151"/>
      <c r="CTV39" s="151"/>
      <c r="CTW39" s="151"/>
      <c r="CTX39" s="151"/>
      <c r="CTY39" s="151"/>
      <c r="CTZ39" s="151"/>
      <c r="CUA39" s="151"/>
      <c r="CUB39" s="151"/>
      <c r="CUC39" s="151"/>
      <c r="CUD39" s="151"/>
      <c r="CUE39" s="151"/>
      <c r="CUF39" s="151"/>
      <c r="CUG39" s="151"/>
      <c r="CUH39" s="151"/>
      <c r="CUI39" s="151"/>
      <c r="CUJ39" s="151"/>
      <c r="CUK39" s="151"/>
      <c r="CUL39" s="151"/>
      <c r="CUM39" s="151"/>
      <c r="CUN39" s="151"/>
      <c r="CUO39" s="151"/>
      <c r="CUP39" s="151"/>
      <c r="CUQ39" s="151"/>
      <c r="CUR39" s="151"/>
      <c r="CUS39" s="151"/>
      <c r="CUT39" s="151"/>
      <c r="CUU39" s="151"/>
      <c r="CUV39" s="151"/>
      <c r="CUW39" s="151"/>
      <c r="CUX39" s="151"/>
      <c r="CUY39" s="151"/>
      <c r="CUZ39" s="151"/>
      <c r="CVA39" s="151"/>
      <c r="CVB39" s="151"/>
      <c r="CVC39" s="151"/>
      <c r="CVD39" s="151"/>
      <c r="CVE39" s="151"/>
      <c r="CVF39" s="151"/>
      <c r="CVG39" s="151"/>
      <c r="CVH39" s="151"/>
      <c r="CVI39" s="151"/>
      <c r="CVJ39" s="151"/>
      <c r="CVK39" s="151"/>
      <c r="CVL39" s="151"/>
      <c r="CVM39" s="151"/>
      <c r="CVN39" s="151"/>
      <c r="CVO39" s="151"/>
      <c r="CVP39" s="151"/>
      <c r="CVQ39" s="151"/>
      <c r="CVR39" s="151"/>
      <c r="CVS39" s="151"/>
      <c r="CVT39" s="151"/>
      <c r="CVU39" s="151"/>
      <c r="CVV39" s="151"/>
      <c r="CVW39" s="151"/>
      <c r="CVX39" s="151"/>
      <c r="CVY39" s="151"/>
      <c r="CVZ39" s="151"/>
      <c r="CWA39" s="151"/>
      <c r="CWB39" s="151"/>
      <c r="CWC39" s="151"/>
      <c r="CWD39" s="151"/>
      <c r="CWE39" s="151"/>
      <c r="CWF39" s="151"/>
      <c r="CWG39" s="151"/>
      <c r="CWH39" s="151"/>
      <c r="CWI39" s="151"/>
      <c r="CWJ39" s="151"/>
      <c r="CWK39" s="151"/>
      <c r="CWL39" s="151"/>
      <c r="CWM39" s="151"/>
      <c r="CWN39" s="151"/>
      <c r="CWO39" s="151"/>
      <c r="CWP39" s="151"/>
      <c r="CWQ39" s="151"/>
      <c r="CWR39" s="151"/>
      <c r="CWS39" s="151"/>
      <c r="CWT39" s="151"/>
      <c r="CWU39" s="151"/>
      <c r="CWV39" s="151"/>
      <c r="CWW39" s="151"/>
      <c r="CWX39" s="151"/>
      <c r="CWY39" s="151"/>
      <c r="CWZ39" s="151"/>
      <c r="CXA39" s="151"/>
      <c r="CXB39" s="151"/>
      <c r="CXC39" s="151"/>
      <c r="CXD39" s="151"/>
      <c r="CXE39" s="151"/>
      <c r="CXF39" s="151"/>
      <c r="CXG39" s="151"/>
      <c r="CXH39" s="151"/>
      <c r="CXI39" s="151"/>
      <c r="CXJ39" s="151"/>
      <c r="CXK39" s="151"/>
      <c r="CXL39" s="151"/>
      <c r="CXM39" s="151"/>
      <c r="CXN39" s="151"/>
      <c r="CXO39" s="151"/>
      <c r="CXP39" s="151"/>
      <c r="CXQ39" s="151"/>
      <c r="CXR39" s="151"/>
      <c r="CXS39" s="151"/>
      <c r="CXT39" s="151"/>
      <c r="CXU39" s="151"/>
      <c r="CXV39" s="151"/>
      <c r="CXW39" s="151"/>
      <c r="CXX39" s="151"/>
      <c r="CXY39" s="151"/>
      <c r="CXZ39" s="151"/>
      <c r="CYA39" s="151"/>
      <c r="CYB39" s="151"/>
      <c r="CYC39" s="151"/>
      <c r="CYD39" s="151"/>
      <c r="CYE39" s="151"/>
      <c r="CYF39" s="151"/>
      <c r="CYG39" s="151"/>
      <c r="CYH39" s="151"/>
      <c r="CYI39" s="151"/>
      <c r="CYJ39" s="151"/>
      <c r="CYK39" s="151"/>
      <c r="CYL39" s="151"/>
      <c r="CYM39" s="151"/>
      <c r="CYN39" s="151"/>
      <c r="CYO39" s="151"/>
      <c r="CYP39" s="151"/>
      <c r="CYQ39" s="151"/>
      <c r="CYR39" s="151"/>
      <c r="CYS39" s="151"/>
      <c r="CYT39" s="151"/>
      <c r="CYU39" s="151"/>
      <c r="CYV39" s="151"/>
      <c r="CYW39" s="151"/>
      <c r="CYX39" s="151"/>
      <c r="CYY39" s="151"/>
      <c r="CYZ39" s="151"/>
      <c r="CZA39" s="151"/>
      <c r="CZB39" s="151"/>
      <c r="CZC39" s="151"/>
      <c r="CZD39" s="151"/>
      <c r="CZE39" s="151"/>
      <c r="CZF39" s="151"/>
      <c r="CZG39" s="151"/>
      <c r="CZH39" s="151"/>
      <c r="CZI39" s="151"/>
      <c r="CZJ39" s="151"/>
      <c r="CZK39" s="151"/>
      <c r="CZL39" s="151"/>
      <c r="CZM39" s="151"/>
      <c r="CZN39" s="151"/>
      <c r="CZO39" s="151"/>
      <c r="CZP39" s="151"/>
      <c r="CZQ39" s="151"/>
      <c r="CZR39" s="151"/>
      <c r="CZS39" s="151"/>
      <c r="CZT39" s="151"/>
      <c r="CZU39" s="151"/>
      <c r="CZV39" s="151"/>
      <c r="CZW39" s="151"/>
      <c r="CZX39" s="151"/>
      <c r="CZY39" s="151"/>
      <c r="CZZ39" s="151"/>
      <c r="DAA39" s="151"/>
      <c r="DAB39" s="151"/>
      <c r="DAC39" s="151"/>
      <c r="DAD39" s="151"/>
      <c r="DAE39" s="151"/>
      <c r="DAF39" s="151"/>
      <c r="DAG39" s="151"/>
      <c r="DAH39" s="151"/>
      <c r="DAI39" s="151"/>
      <c r="DAJ39" s="151"/>
      <c r="DAK39" s="151"/>
      <c r="DAL39" s="151"/>
      <c r="DAM39" s="151"/>
      <c r="DAN39" s="151"/>
      <c r="DAO39" s="151"/>
      <c r="DAP39" s="151"/>
      <c r="DAQ39" s="151"/>
      <c r="DAR39" s="151"/>
      <c r="DAS39" s="151"/>
      <c r="DAT39" s="151"/>
      <c r="DAU39" s="151"/>
      <c r="DAV39" s="151"/>
      <c r="DAW39" s="151"/>
      <c r="DAX39" s="151"/>
      <c r="DAY39" s="151"/>
      <c r="DAZ39" s="151"/>
      <c r="DBA39" s="151"/>
      <c r="DBB39" s="151"/>
      <c r="DBC39" s="151"/>
      <c r="DBD39" s="151"/>
      <c r="DBE39" s="151"/>
      <c r="DBF39" s="151"/>
      <c r="DBG39" s="151"/>
      <c r="DBH39" s="151"/>
      <c r="DBI39" s="151"/>
      <c r="DBJ39" s="151"/>
      <c r="DBK39" s="151"/>
      <c r="DBL39" s="151"/>
      <c r="DBM39" s="151"/>
      <c r="DBN39" s="151"/>
      <c r="DBO39" s="151"/>
      <c r="DBP39" s="151"/>
      <c r="DBQ39" s="151"/>
      <c r="DBR39" s="151"/>
      <c r="DBS39" s="151"/>
      <c r="DBT39" s="151"/>
      <c r="DBU39" s="151"/>
      <c r="DBV39" s="151"/>
      <c r="DBW39" s="151"/>
      <c r="DBX39" s="151"/>
      <c r="DBY39" s="151"/>
      <c r="DBZ39" s="151"/>
      <c r="DCA39" s="151"/>
      <c r="DCB39" s="151"/>
      <c r="DCC39" s="151"/>
      <c r="DCD39" s="151"/>
      <c r="DCE39" s="151"/>
      <c r="DCF39" s="151"/>
      <c r="DCG39" s="151"/>
      <c r="DCH39" s="151"/>
      <c r="DCI39" s="151"/>
      <c r="DCJ39" s="151"/>
      <c r="DCK39" s="151"/>
      <c r="DCL39" s="151"/>
      <c r="DCM39" s="151"/>
      <c r="DCN39" s="151"/>
      <c r="DCO39" s="151"/>
      <c r="DCP39" s="151"/>
      <c r="DCQ39" s="151"/>
      <c r="DCR39" s="151"/>
      <c r="DCS39" s="151"/>
      <c r="DCT39" s="151"/>
      <c r="DCU39" s="151"/>
      <c r="DCV39" s="151"/>
      <c r="DCW39" s="151"/>
      <c r="DCX39" s="151"/>
      <c r="DCY39" s="151"/>
      <c r="DCZ39" s="151"/>
      <c r="DDA39" s="151"/>
      <c r="DDB39" s="151"/>
      <c r="DDC39" s="151"/>
      <c r="DDD39" s="151"/>
      <c r="DDE39" s="151"/>
      <c r="DDF39" s="151"/>
      <c r="DDG39" s="151"/>
      <c r="DDH39" s="151"/>
      <c r="DDI39" s="151"/>
      <c r="DDJ39" s="151"/>
      <c r="DDK39" s="151"/>
      <c r="DDL39" s="151"/>
      <c r="DDM39" s="151"/>
      <c r="DDN39" s="151"/>
      <c r="DDO39" s="151"/>
      <c r="DDP39" s="151"/>
      <c r="DDQ39" s="151"/>
      <c r="DDR39" s="151"/>
      <c r="DDS39" s="151"/>
      <c r="DDT39" s="151"/>
      <c r="DDU39" s="151"/>
      <c r="DDV39" s="151"/>
      <c r="DDW39" s="151"/>
      <c r="DDX39" s="151"/>
      <c r="DDY39" s="151"/>
      <c r="DDZ39" s="151"/>
      <c r="DEA39" s="151"/>
      <c r="DEB39" s="151"/>
      <c r="DEC39" s="151"/>
      <c r="DED39" s="151"/>
      <c r="DEE39" s="151"/>
      <c r="DEF39" s="151"/>
      <c r="DEG39" s="151"/>
      <c r="DEH39" s="151"/>
      <c r="DEI39" s="151"/>
      <c r="DEJ39" s="151"/>
      <c r="DEK39" s="151"/>
      <c r="DEL39" s="151"/>
      <c r="DEM39" s="151"/>
      <c r="DEN39" s="151"/>
      <c r="DEO39" s="151"/>
      <c r="DEP39" s="151"/>
      <c r="DEQ39" s="151"/>
      <c r="DER39" s="151"/>
      <c r="DES39" s="151"/>
      <c r="DET39" s="151"/>
      <c r="DEU39" s="151"/>
      <c r="DEV39" s="151"/>
      <c r="DEW39" s="151"/>
      <c r="DEX39" s="151"/>
      <c r="DEY39" s="151"/>
      <c r="DEZ39" s="151"/>
      <c r="DFA39" s="151"/>
      <c r="DFB39" s="151"/>
      <c r="DFC39" s="151"/>
      <c r="DFD39" s="151"/>
      <c r="DFE39" s="151"/>
      <c r="DFF39" s="151"/>
      <c r="DFG39" s="151"/>
      <c r="DFH39" s="151"/>
      <c r="DFI39" s="151"/>
      <c r="DFJ39" s="151"/>
      <c r="DFK39" s="151"/>
      <c r="DFL39" s="151"/>
      <c r="DFM39" s="151"/>
      <c r="DFN39" s="151"/>
      <c r="DFO39" s="151"/>
      <c r="DFP39" s="151"/>
      <c r="DFQ39" s="151"/>
      <c r="DFR39" s="151"/>
      <c r="DFS39" s="151"/>
      <c r="DFT39" s="151"/>
      <c r="DFU39" s="151"/>
      <c r="DFV39" s="151"/>
      <c r="DFW39" s="151"/>
      <c r="DFX39" s="151"/>
      <c r="DFY39" s="151"/>
      <c r="DFZ39" s="151"/>
      <c r="DGA39" s="151"/>
      <c r="DGB39" s="151"/>
      <c r="DGC39" s="151"/>
      <c r="DGD39" s="151"/>
      <c r="DGE39" s="151"/>
      <c r="DGF39" s="151"/>
      <c r="DGG39" s="151"/>
      <c r="DGH39" s="151"/>
      <c r="DGI39" s="151"/>
      <c r="DGJ39" s="151"/>
      <c r="DGK39" s="151"/>
      <c r="DGL39" s="151"/>
      <c r="DGM39" s="151"/>
      <c r="DGN39" s="151"/>
      <c r="DGO39" s="151"/>
      <c r="DGP39" s="151"/>
      <c r="DGQ39" s="151"/>
      <c r="DGR39" s="151"/>
      <c r="DGS39" s="151"/>
      <c r="DGT39" s="151"/>
      <c r="DGU39" s="151"/>
      <c r="DGV39" s="151"/>
      <c r="DGW39" s="151"/>
      <c r="DGX39" s="151"/>
      <c r="DGY39" s="151"/>
      <c r="DGZ39" s="151"/>
      <c r="DHA39" s="151"/>
      <c r="DHB39" s="151"/>
      <c r="DHC39" s="151"/>
      <c r="DHD39" s="151"/>
      <c r="DHE39" s="151"/>
      <c r="DHF39" s="151"/>
      <c r="DHG39" s="151"/>
      <c r="DHH39" s="151"/>
      <c r="DHI39" s="151"/>
      <c r="DHJ39" s="151"/>
      <c r="DHK39" s="151"/>
      <c r="DHL39" s="151"/>
      <c r="DHM39" s="151"/>
      <c r="DHN39" s="151"/>
      <c r="DHO39" s="151"/>
      <c r="DHP39" s="151"/>
      <c r="DHQ39" s="151"/>
      <c r="DHR39" s="151"/>
      <c r="DHS39" s="151"/>
      <c r="DHT39" s="151"/>
      <c r="DHU39" s="151"/>
      <c r="DHV39" s="151"/>
      <c r="DHW39" s="151"/>
      <c r="DHX39" s="151"/>
      <c r="DHY39" s="151"/>
      <c r="DHZ39" s="151"/>
      <c r="DIA39" s="151"/>
      <c r="DIB39" s="151"/>
      <c r="DIC39" s="151"/>
      <c r="DID39" s="151"/>
      <c r="DIE39" s="151"/>
      <c r="DIF39" s="151"/>
      <c r="DIG39" s="151"/>
      <c r="DIH39" s="151"/>
      <c r="DII39" s="151"/>
      <c r="DIJ39" s="151"/>
      <c r="DIK39" s="151"/>
      <c r="DIL39" s="151"/>
      <c r="DIM39" s="151"/>
      <c r="DIN39" s="151"/>
      <c r="DIO39" s="151"/>
      <c r="DIP39" s="151"/>
      <c r="DIQ39" s="151"/>
      <c r="DIR39" s="151"/>
      <c r="DIS39" s="151"/>
      <c r="DIT39" s="151"/>
      <c r="DIU39" s="151"/>
      <c r="DIV39" s="151"/>
      <c r="DIW39" s="151"/>
      <c r="DIX39" s="151"/>
      <c r="DIY39" s="151"/>
      <c r="DIZ39" s="151"/>
      <c r="DJA39" s="151"/>
      <c r="DJB39" s="151"/>
      <c r="DJC39" s="151"/>
      <c r="DJD39" s="151"/>
      <c r="DJE39" s="151"/>
      <c r="DJF39" s="151"/>
      <c r="DJG39" s="151"/>
      <c r="DJH39" s="151"/>
      <c r="DJI39" s="151"/>
      <c r="DJJ39" s="151"/>
      <c r="DJK39" s="151"/>
      <c r="DJL39" s="151"/>
      <c r="DJM39" s="151"/>
      <c r="DJN39" s="151"/>
      <c r="DJO39" s="151"/>
      <c r="DJP39" s="151"/>
      <c r="DJQ39" s="151"/>
      <c r="DJR39" s="151"/>
      <c r="DJS39" s="151"/>
      <c r="DJT39" s="151"/>
      <c r="DJU39" s="151"/>
      <c r="DJV39" s="151"/>
      <c r="DJW39" s="151"/>
      <c r="DJX39" s="151"/>
      <c r="DJY39" s="151"/>
      <c r="DJZ39" s="151"/>
      <c r="DKA39" s="151"/>
      <c r="DKB39" s="151"/>
      <c r="DKC39" s="151"/>
      <c r="DKD39" s="151"/>
      <c r="DKE39" s="151"/>
      <c r="DKF39" s="151"/>
      <c r="DKG39" s="151"/>
      <c r="DKH39" s="151"/>
      <c r="DKI39" s="151"/>
      <c r="DKJ39" s="151"/>
      <c r="DKK39" s="151"/>
      <c r="DKL39" s="151"/>
      <c r="DKM39" s="151"/>
      <c r="DKN39" s="151"/>
      <c r="DKO39" s="151"/>
      <c r="DKP39" s="151"/>
      <c r="DKQ39" s="151"/>
      <c r="DKR39" s="151"/>
      <c r="DKS39" s="151"/>
      <c r="DKT39" s="151"/>
      <c r="DKU39" s="151"/>
      <c r="DKV39" s="151"/>
      <c r="DKW39" s="151"/>
      <c r="DKX39" s="151"/>
      <c r="DKY39" s="151"/>
      <c r="DKZ39" s="151"/>
      <c r="DLA39" s="151"/>
      <c r="DLB39" s="151"/>
      <c r="DLC39" s="151"/>
      <c r="DLD39" s="151"/>
      <c r="DLE39" s="151"/>
      <c r="DLF39" s="151"/>
      <c r="DLG39" s="151"/>
      <c r="DLH39" s="151"/>
      <c r="DLI39" s="151"/>
      <c r="DLJ39" s="151"/>
      <c r="DLK39" s="151"/>
      <c r="DLL39" s="151"/>
      <c r="DLM39" s="151"/>
      <c r="DLN39" s="151"/>
      <c r="DLO39" s="151"/>
      <c r="DLP39" s="151"/>
      <c r="DLQ39" s="151"/>
      <c r="DLR39" s="151"/>
      <c r="DLS39" s="151"/>
      <c r="DLT39" s="151"/>
      <c r="DLU39" s="151"/>
      <c r="DLV39" s="151"/>
      <c r="DLW39" s="151"/>
      <c r="DLX39" s="151"/>
      <c r="DLY39" s="151"/>
      <c r="DLZ39" s="151"/>
      <c r="DMA39" s="151"/>
      <c r="DMB39" s="151"/>
      <c r="DMC39" s="151"/>
      <c r="DMD39" s="151"/>
      <c r="DME39" s="151"/>
      <c r="DMF39" s="151"/>
      <c r="DMG39" s="151"/>
      <c r="DMH39" s="151"/>
      <c r="DMI39" s="151"/>
      <c r="DMJ39" s="151"/>
      <c r="DMK39" s="151"/>
      <c r="DML39" s="151"/>
      <c r="DMM39" s="151"/>
      <c r="DMN39" s="151"/>
      <c r="DMO39" s="151"/>
      <c r="DMP39" s="151"/>
      <c r="DMQ39" s="151"/>
      <c r="DMR39" s="151"/>
      <c r="DMS39" s="151"/>
      <c r="DMT39" s="151"/>
      <c r="DMU39" s="151"/>
      <c r="DMV39" s="151"/>
      <c r="DMW39" s="151"/>
      <c r="DMX39" s="151"/>
      <c r="DMY39" s="151"/>
      <c r="DMZ39" s="151"/>
      <c r="DNA39" s="151"/>
      <c r="DNB39" s="151"/>
      <c r="DNC39" s="151"/>
      <c r="DND39" s="151"/>
      <c r="DNE39" s="151"/>
      <c r="DNF39" s="151"/>
      <c r="DNG39" s="151"/>
      <c r="DNH39" s="151"/>
      <c r="DNI39" s="151"/>
      <c r="DNJ39" s="151"/>
      <c r="DNK39" s="151"/>
      <c r="DNL39" s="151"/>
      <c r="DNM39" s="151"/>
      <c r="DNN39" s="151"/>
      <c r="DNO39" s="151"/>
      <c r="DNP39" s="151"/>
      <c r="DNQ39" s="151"/>
      <c r="DNR39" s="151"/>
      <c r="DNS39" s="151"/>
      <c r="DNT39" s="151"/>
      <c r="DNU39" s="151"/>
      <c r="DNV39" s="151"/>
      <c r="DNW39" s="151"/>
      <c r="DNX39" s="151"/>
      <c r="DNY39" s="151"/>
      <c r="DNZ39" s="151"/>
      <c r="DOA39" s="151"/>
      <c r="DOB39" s="151"/>
      <c r="DOC39" s="151"/>
      <c r="DOD39" s="151"/>
      <c r="DOE39" s="151"/>
      <c r="DOF39" s="151"/>
      <c r="DOG39" s="151"/>
      <c r="DOH39" s="151"/>
      <c r="DOI39" s="151"/>
      <c r="DOJ39" s="151"/>
      <c r="DOK39" s="151"/>
      <c r="DOL39" s="151"/>
      <c r="DOM39" s="151"/>
      <c r="DON39" s="151"/>
      <c r="DOO39" s="151"/>
      <c r="DOP39" s="151"/>
      <c r="DOQ39" s="151"/>
      <c r="DOR39" s="151"/>
      <c r="DOS39" s="151"/>
      <c r="DOT39" s="151"/>
      <c r="DOU39" s="151"/>
      <c r="DOV39" s="151"/>
      <c r="DOW39" s="151"/>
      <c r="DOX39" s="151"/>
      <c r="DOY39" s="151"/>
      <c r="DOZ39" s="151"/>
      <c r="DPA39" s="151"/>
      <c r="DPB39" s="151"/>
      <c r="DPC39" s="151"/>
      <c r="DPD39" s="151"/>
      <c r="DPE39" s="151"/>
      <c r="DPF39" s="151"/>
      <c r="DPG39" s="151"/>
      <c r="DPH39" s="151"/>
      <c r="DPI39" s="151"/>
      <c r="DPJ39" s="151"/>
      <c r="DPK39" s="151"/>
      <c r="DPL39" s="151"/>
      <c r="DPM39" s="151"/>
      <c r="DPN39" s="151"/>
      <c r="DPO39" s="151"/>
      <c r="DPP39" s="151"/>
      <c r="DPQ39" s="151"/>
      <c r="DPR39" s="151"/>
      <c r="DPS39" s="151"/>
      <c r="DPT39" s="151"/>
      <c r="DPU39" s="151"/>
      <c r="DPV39" s="151"/>
      <c r="DPW39" s="151"/>
      <c r="DPX39" s="151"/>
      <c r="DPY39" s="151"/>
      <c r="DPZ39" s="151"/>
      <c r="DQA39" s="151"/>
      <c r="DQB39" s="151"/>
      <c r="DQC39" s="151"/>
      <c r="DQD39" s="151"/>
      <c r="DQE39" s="151"/>
      <c r="DQF39" s="151"/>
      <c r="DQG39" s="151"/>
      <c r="DQH39" s="151"/>
      <c r="DQI39" s="151"/>
      <c r="DQJ39" s="151"/>
      <c r="DQK39" s="151"/>
      <c r="DQL39" s="151"/>
      <c r="DQM39" s="151"/>
      <c r="DQN39" s="151"/>
      <c r="DQO39" s="151"/>
      <c r="DQP39" s="151"/>
      <c r="DQQ39" s="151"/>
      <c r="DQR39" s="151"/>
      <c r="DQS39" s="151"/>
      <c r="DQT39" s="151"/>
      <c r="DQU39" s="151"/>
      <c r="DQV39" s="151"/>
      <c r="DQW39" s="151"/>
      <c r="DQX39" s="151"/>
      <c r="DQY39" s="151"/>
      <c r="DQZ39" s="151"/>
      <c r="DRA39" s="151"/>
      <c r="DRB39" s="151"/>
      <c r="DRC39" s="151"/>
      <c r="DRD39" s="151"/>
      <c r="DRE39" s="151"/>
      <c r="DRF39" s="151"/>
      <c r="DRG39" s="151"/>
      <c r="DRH39" s="151"/>
      <c r="DRI39" s="151"/>
      <c r="DRJ39" s="151"/>
      <c r="DRK39" s="151"/>
      <c r="DRL39" s="151"/>
      <c r="DRM39" s="151"/>
      <c r="DRN39" s="151"/>
      <c r="DRO39" s="151"/>
      <c r="DRP39" s="151"/>
      <c r="DRQ39" s="151"/>
      <c r="DRR39" s="151"/>
      <c r="DRS39" s="151"/>
      <c r="DRT39" s="151"/>
      <c r="DRU39" s="151"/>
      <c r="DRV39" s="151"/>
      <c r="DRW39" s="151"/>
      <c r="DRX39" s="151"/>
      <c r="DRY39" s="151"/>
      <c r="DRZ39" s="151"/>
      <c r="DSA39" s="151"/>
      <c r="DSB39" s="151"/>
      <c r="DSC39" s="151"/>
      <c r="DSD39" s="151"/>
      <c r="DSE39" s="151"/>
      <c r="DSF39" s="151"/>
      <c r="DSG39" s="151"/>
      <c r="DSH39" s="151"/>
      <c r="DSI39" s="151"/>
      <c r="DSJ39" s="151"/>
      <c r="DSK39" s="151"/>
      <c r="DSL39" s="151"/>
      <c r="DSM39" s="151"/>
      <c r="DSN39" s="151"/>
      <c r="DSO39" s="151"/>
      <c r="DSP39" s="151"/>
      <c r="DSQ39" s="151"/>
      <c r="DSR39" s="151"/>
      <c r="DSS39" s="151"/>
      <c r="DST39" s="151"/>
      <c r="DSU39" s="151"/>
      <c r="DSV39" s="151"/>
      <c r="DSW39" s="151"/>
      <c r="DSX39" s="151"/>
      <c r="DSY39" s="151"/>
      <c r="DSZ39" s="151"/>
      <c r="DTA39" s="151"/>
      <c r="DTB39" s="151"/>
      <c r="DTC39" s="151"/>
      <c r="DTD39" s="151"/>
      <c r="DTE39" s="151"/>
      <c r="DTF39" s="151"/>
      <c r="DTG39" s="151"/>
      <c r="DTH39" s="151"/>
      <c r="DTI39" s="151"/>
      <c r="DTJ39" s="151"/>
      <c r="DTK39" s="151"/>
      <c r="DTL39" s="151"/>
      <c r="DTM39" s="151"/>
      <c r="DTN39" s="151"/>
      <c r="DTO39" s="151"/>
      <c r="DTP39" s="151"/>
      <c r="DTQ39" s="151"/>
      <c r="DTR39" s="151"/>
      <c r="DTS39" s="151"/>
      <c r="DTT39" s="151"/>
      <c r="DTU39" s="151"/>
      <c r="DTV39" s="151"/>
      <c r="DTW39" s="151"/>
      <c r="DTX39" s="151"/>
      <c r="DTY39" s="151"/>
      <c r="DTZ39" s="151"/>
      <c r="DUA39" s="151"/>
      <c r="DUB39" s="151"/>
      <c r="DUC39" s="151"/>
      <c r="DUD39" s="151"/>
      <c r="DUE39" s="151"/>
      <c r="DUF39" s="151"/>
      <c r="DUG39" s="151"/>
      <c r="DUH39" s="151"/>
      <c r="DUI39" s="151"/>
      <c r="DUJ39" s="151"/>
      <c r="DUK39" s="151"/>
      <c r="DUL39" s="151"/>
      <c r="DUM39" s="151"/>
      <c r="DUN39" s="151"/>
      <c r="DUO39" s="151"/>
      <c r="DUP39" s="151"/>
      <c r="DUQ39" s="151"/>
      <c r="DUR39" s="151"/>
      <c r="DUS39" s="151"/>
      <c r="DUT39" s="151"/>
      <c r="DUU39" s="151"/>
      <c r="DUV39" s="151"/>
      <c r="DUW39" s="151"/>
      <c r="DUX39" s="151"/>
      <c r="DUY39" s="151"/>
      <c r="DUZ39" s="151"/>
      <c r="DVA39" s="151"/>
      <c r="DVB39" s="151"/>
      <c r="DVC39" s="151"/>
      <c r="DVD39" s="151"/>
      <c r="DVE39" s="151"/>
      <c r="DVF39" s="151"/>
      <c r="DVG39" s="151"/>
      <c r="DVH39" s="151"/>
      <c r="DVI39" s="151"/>
      <c r="DVJ39" s="151"/>
      <c r="DVK39" s="151"/>
      <c r="DVL39" s="151"/>
      <c r="DVM39" s="151"/>
      <c r="DVN39" s="151"/>
      <c r="DVO39" s="151"/>
      <c r="DVP39" s="151"/>
      <c r="DVQ39" s="151"/>
      <c r="DVR39" s="151"/>
      <c r="DVS39" s="151"/>
      <c r="DVT39" s="151"/>
      <c r="DVU39" s="151"/>
      <c r="DVV39" s="151"/>
      <c r="DVW39" s="151"/>
      <c r="DVX39" s="151"/>
      <c r="DVY39" s="151"/>
      <c r="DVZ39" s="151"/>
      <c r="DWA39" s="151"/>
      <c r="DWB39" s="151"/>
      <c r="DWC39" s="151"/>
      <c r="DWD39" s="151"/>
      <c r="DWE39" s="151"/>
      <c r="DWF39" s="151"/>
      <c r="DWG39" s="151"/>
      <c r="DWH39" s="151"/>
      <c r="DWI39" s="151"/>
      <c r="DWJ39" s="151"/>
      <c r="DWK39" s="151"/>
      <c r="DWL39" s="151"/>
      <c r="DWM39" s="151"/>
      <c r="DWN39" s="151"/>
      <c r="DWO39" s="151"/>
      <c r="DWP39" s="151"/>
      <c r="DWQ39" s="151"/>
      <c r="DWR39" s="151"/>
      <c r="DWS39" s="151"/>
      <c r="DWT39" s="151"/>
      <c r="DWU39" s="151"/>
      <c r="DWV39" s="151"/>
      <c r="DWW39" s="151"/>
      <c r="DWX39" s="151"/>
      <c r="DWY39" s="151"/>
      <c r="DWZ39" s="151"/>
      <c r="DXA39" s="151"/>
      <c r="DXB39" s="151"/>
      <c r="DXC39" s="151"/>
      <c r="DXD39" s="151"/>
      <c r="DXE39" s="151"/>
      <c r="DXF39" s="151"/>
      <c r="DXG39" s="151"/>
      <c r="DXH39" s="151"/>
      <c r="DXI39" s="151"/>
      <c r="DXJ39" s="151"/>
      <c r="DXK39" s="151"/>
      <c r="DXL39" s="151"/>
      <c r="DXM39" s="151"/>
      <c r="DXN39" s="151"/>
      <c r="DXO39" s="151"/>
      <c r="DXP39" s="151"/>
      <c r="DXQ39" s="151"/>
      <c r="DXR39" s="151"/>
      <c r="DXS39" s="151"/>
      <c r="DXT39" s="151"/>
      <c r="DXU39" s="151"/>
      <c r="DXV39" s="151"/>
      <c r="DXW39" s="151"/>
      <c r="DXX39" s="151"/>
      <c r="DXY39" s="151"/>
      <c r="DXZ39" s="151"/>
      <c r="DYA39" s="151"/>
      <c r="DYB39" s="151"/>
      <c r="DYC39" s="151"/>
      <c r="DYD39" s="151"/>
      <c r="DYE39" s="151"/>
      <c r="DYF39" s="151"/>
      <c r="DYG39" s="151"/>
      <c r="DYH39" s="151"/>
      <c r="DYI39" s="151"/>
      <c r="DYJ39" s="151"/>
      <c r="DYK39" s="151"/>
      <c r="DYL39" s="151"/>
      <c r="DYM39" s="151"/>
      <c r="DYN39" s="151"/>
      <c r="DYO39" s="151"/>
      <c r="DYP39" s="151"/>
      <c r="DYQ39" s="151"/>
      <c r="DYR39" s="151"/>
      <c r="DYS39" s="151"/>
      <c r="DYT39" s="151"/>
      <c r="DYU39" s="151"/>
      <c r="DYV39" s="151"/>
      <c r="DYW39" s="151"/>
      <c r="DYX39" s="151"/>
      <c r="DYY39" s="151"/>
      <c r="DYZ39" s="151"/>
      <c r="DZA39" s="151"/>
      <c r="DZB39" s="151"/>
      <c r="DZC39" s="151"/>
      <c r="DZD39" s="151"/>
      <c r="DZE39" s="151"/>
      <c r="DZF39" s="151"/>
      <c r="DZG39" s="151"/>
      <c r="DZH39" s="151"/>
      <c r="DZI39" s="151"/>
      <c r="DZJ39" s="151"/>
      <c r="DZK39" s="151"/>
      <c r="DZL39" s="151"/>
      <c r="DZM39" s="151"/>
      <c r="DZN39" s="151"/>
      <c r="DZO39" s="151"/>
      <c r="DZP39" s="151"/>
      <c r="DZQ39" s="151"/>
      <c r="DZR39" s="151"/>
      <c r="DZS39" s="151"/>
      <c r="DZT39" s="151"/>
      <c r="DZU39" s="151"/>
      <c r="DZV39" s="151"/>
      <c r="DZW39" s="151"/>
      <c r="DZX39" s="151"/>
      <c r="DZY39" s="151"/>
      <c r="DZZ39" s="151"/>
      <c r="EAA39" s="151"/>
      <c r="EAB39" s="151"/>
      <c r="EAC39" s="151"/>
      <c r="EAD39" s="151"/>
      <c r="EAE39" s="151"/>
      <c r="EAF39" s="151"/>
      <c r="EAG39" s="151"/>
      <c r="EAH39" s="151"/>
      <c r="EAI39" s="151"/>
      <c r="EAJ39" s="151"/>
      <c r="EAK39" s="151"/>
      <c r="EAL39" s="151"/>
      <c r="EAM39" s="151"/>
      <c r="EAN39" s="151"/>
      <c r="EAO39" s="151"/>
      <c r="EAP39" s="151"/>
      <c r="EAQ39" s="151"/>
      <c r="EAR39" s="151"/>
      <c r="EAS39" s="151"/>
      <c r="EAT39" s="151"/>
      <c r="EAU39" s="151"/>
      <c r="EAV39" s="151"/>
      <c r="EAW39" s="151"/>
      <c r="EAX39" s="151"/>
      <c r="EAY39" s="151"/>
      <c r="EAZ39" s="151"/>
      <c r="EBA39" s="151"/>
      <c r="EBB39" s="151"/>
      <c r="EBC39" s="151"/>
      <c r="EBD39" s="151"/>
      <c r="EBE39" s="151"/>
      <c r="EBF39" s="151"/>
      <c r="EBG39" s="151"/>
      <c r="EBH39" s="151"/>
      <c r="EBI39" s="151"/>
      <c r="EBJ39" s="151"/>
      <c r="EBK39" s="151"/>
      <c r="EBL39" s="151"/>
      <c r="EBM39" s="151"/>
      <c r="EBN39" s="151"/>
      <c r="EBO39" s="151"/>
      <c r="EBP39" s="151"/>
      <c r="EBQ39" s="151"/>
      <c r="EBR39" s="151"/>
      <c r="EBS39" s="151"/>
      <c r="EBT39" s="151"/>
      <c r="EBU39" s="151"/>
      <c r="EBV39" s="151"/>
      <c r="EBW39" s="151"/>
      <c r="EBX39" s="151"/>
      <c r="EBY39" s="151"/>
      <c r="EBZ39" s="151"/>
      <c r="ECA39" s="151"/>
      <c r="ECB39" s="151"/>
      <c r="ECC39" s="151"/>
      <c r="ECD39" s="151"/>
      <c r="ECE39" s="151"/>
      <c r="ECF39" s="151"/>
      <c r="ECG39" s="151"/>
      <c r="ECH39" s="151"/>
      <c r="ECI39" s="151"/>
      <c r="ECJ39" s="151"/>
      <c r="ECK39" s="151"/>
      <c r="ECL39" s="151"/>
      <c r="ECM39" s="151"/>
      <c r="ECN39" s="151"/>
      <c r="ECO39" s="151"/>
      <c r="ECP39" s="151"/>
      <c r="ECQ39" s="151"/>
      <c r="ECR39" s="151"/>
      <c r="ECS39" s="151"/>
      <c r="ECT39" s="151"/>
      <c r="ECU39" s="151"/>
      <c r="ECV39" s="151"/>
      <c r="ECW39" s="151"/>
      <c r="ECX39" s="151"/>
      <c r="ECY39" s="151"/>
      <c r="ECZ39" s="151"/>
      <c r="EDA39" s="151"/>
      <c r="EDB39" s="151"/>
      <c r="EDC39" s="151"/>
      <c r="EDD39" s="151"/>
      <c r="EDE39" s="151"/>
      <c r="EDF39" s="151"/>
      <c r="EDG39" s="151"/>
      <c r="EDH39" s="151"/>
      <c r="EDI39" s="151"/>
      <c r="EDJ39" s="151"/>
      <c r="EDK39" s="151"/>
      <c r="EDL39" s="151"/>
      <c r="EDM39" s="151"/>
      <c r="EDN39" s="151"/>
      <c r="EDO39" s="151"/>
      <c r="EDP39" s="151"/>
      <c r="EDQ39" s="151"/>
      <c r="EDR39" s="151"/>
      <c r="EDS39" s="151"/>
      <c r="EDT39" s="151"/>
      <c r="EDU39" s="151"/>
      <c r="EDV39" s="151"/>
      <c r="EDW39" s="151"/>
      <c r="EDX39" s="151"/>
      <c r="EDY39" s="151"/>
      <c r="EDZ39" s="151"/>
      <c r="EEA39" s="151"/>
      <c r="EEB39" s="151"/>
      <c r="EEC39" s="151"/>
      <c r="EED39" s="151"/>
      <c r="EEE39" s="151"/>
      <c r="EEF39" s="151"/>
      <c r="EEG39" s="151"/>
      <c r="EEH39" s="151"/>
      <c r="EEI39" s="151"/>
      <c r="EEJ39" s="151"/>
      <c r="EEK39" s="151"/>
      <c r="EEL39" s="151"/>
      <c r="EEM39" s="151"/>
      <c r="EEN39" s="151"/>
      <c r="EEO39" s="151"/>
      <c r="EEP39" s="151"/>
      <c r="EEQ39" s="151"/>
      <c r="EER39" s="151"/>
      <c r="EES39" s="151"/>
      <c r="EET39" s="151"/>
      <c r="EEU39" s="151"/>
      <c r="EEV39" s="151"/>
      <c r="EEW39" s="151"/>
      <c r="EEX39" s="151"/>
      <c r="EEY39" s="151"/>
      <c r="EEZ39" s="151"/>
      <c r="EFA39" s="151"/>
      <c r="EFB39" s="151"/>
      <c r="EFC39" s="151"/>
      <c r="EFD39" s="151"/>
      <c r="EFE39" s="151"/>
      <c r="EFF39" s="151"/>
      <c r="EFG39" s="151"/>
      <c r="EFH39" s="151"/>
      <c r="EFI39" s="151"/>
      <c r="EFJ39" s="151"/>
      <c r="EFK39" s="151"/>
      <c r="EFL39" s="151"/>
      <c r="EFM39" s="151"/>
      <c r="EFN39" s="151"/>
      <c r="EFO39" s="151"/>
      <c r="EFP39" s="151"/>
      <c r="EFQ39" s="151"/>
      <c r="EFR39" s="151"/>
      <c r="EFS39" s="151"/>
      <c r="EFT39" s="151"/>
      <c r="EFU39" s="151"/>
      <c r="EFV39" s="151"/>
      <c r="EFW39" s="151"/>
      <c r="EFX39" s="151"/>
      <c r="EFY39" s="151"/>
      <c r="EFZ39" s="151"/>
      <c r="EGA39" s="151"/>
      <c r="EGB39" s="151"/>
      <c r="EGC39" s="151"/>
      <c r="EGD39" s="151"/>
      <c r="EGE39" s="151"/>
      <c r="EGF39" s="151"/>
      <c r="EGG39" s="151"/>
      <c r="EGH39" s="151"/>
      <c r="EGI39" s="151"/>
      <c r="EGJ39" s="151"/>
      <c r="EGK39" s="151"/>
      <c r="EGL39" s="151"/>
      <c r="EGM39" s="151"/>
      <c r="EGN39" s="151"/>
      <c r="EGO39" s="151"/>
      <c r="EGP39" s="151"/>
      <c r="EGQ39" s="151"/>
      <c r="EGR39" s="151"/>
      <c r="EGS39" s="151"/>
      <c r="EGT39" s="151"/>
      <c r="EGU39" s="151"/>
      <c r="EGV39" s="151"/>
      <c r="EGW39" s="151"/>
      <c r="EGX39" s="151"/>
      <c r="EGY39" s="151"/>
      <c r="EGZ39" s="151"/>
      <c r="EHA39" s="151"/>
      <c r="EHB39" s="151"/>
      <c r="EHC39" s="151"/>
      <c r="EHD39" s="151"/>
      <c r="EHE39" s="151"/>
      <c r="EHF39" s="151"/>
      <c r="EHG39" s="151"/>
      <c r="EHH39" s="151"/>
      <c r="EHI39" s="151"/>
      <c r="EHJ39" s="151"/>
      <c r="EHK39" s="151"/>
      <c r="EHL39" s="151"/>
      <c r="EHM39" s="151"/>
      <c r="EHN39" s="151"/>
      <c r="EHO39" s="151"/>
      <c r="EHP39" s="151"/>
      <c r="EHQ39" s="151"/>
      <c r="EHR39" s="151"/>
      <c r="EHS39" s="151"/>
      <c r="EHT39" s="151"/>
      <c r="EHU39" s="151"/>
      <c r="EHV39" s="151"/>
      <c r="EHW39" s="151"/>
      <c r="EHX39" s="151"/>
      <c r="EHY39" s="151"/>
      <c r="EHZ39" s="151"/>
      <c r="EIA39" s="151"/>
      <c r="EIB39" s="151"/>
      <c r="EIC39" s="151"/>
      <c r="EID39" s="151"/>
      <c r="EIE39" s="151"/>
      <c r="EIF39" s="151"/>
      <c r="EIG39" s="151"/>
      <c r="EIH39" s="151"/>
      <c r="EII39" s="151"/>
      <c r="EIJ39" s="151"/>
      <c r="EIK39" s="151"/>
      <c r="EIL39" s="151"/>
      <c r="EIM39" s="151"/>
      <c r="EIN39" s="151"/>
      <c r="EIO39" s="151"/>
      <c r="EIP39" s="151"/>
      <c r="EIQ39" s="151"/>
      <c r="EIR39" s="151"/>
      <c r="EIS39" s="151"/>
      <c r="EIT39" s="151"/>
      <c r="EIU39" s="151"/>
      <c r="EIV39" s="151"/>
      <c r="EIW39" s="151"/>
      <c r="EIX39" s="151"/>
      <c r="EIY39" s="151"/>
      <c r="EIZ39" s="151"/>
      <c r="EJA39" s="151"/>
      <c r="EJB39" s="151"/>
      <c r="EJC39" s="151"/>
      <c r="EJD39" s="151"/>
      <c r="EJE39" s="151"/>
      <c r="EJF39" s="151"/>
      <c r="EJG39" s="151"/>
      <c r="EJH39" s="151"/>
      <c r="EJI39" s="151"/>
      <c r="EJJ39" s="151"/>
      <c r="EJK39" s="151"/>
      <c r="EJL39" s="151"/>
      <c r="EJM39" s="151"/>
      <c r="EJN39" s="151"/>
      <c r="EJO39" s="151"/>
      <c r="EJP39" s="151"/>
      <c r="EJQ39" s="151"/>
      <c r="EJR39" s="151"/>
      <c r="EJS39" s="151"/>
      <c r="EJT39" s="151"/>
      <c r="EJU39" s="151"/>
      <c r="EJV39" s="151"/>
      <c r="EJW39" s="151"/>
      <c r="EJX39" s="151"/>
      <c r="EJY39" s="151"/>
      <c r="EJZ39" s="151"/>
      <c r="EKA39" s="151"/>
      <c r="EKB39" s="151"/>
      <c r="EKC39" s="151"/>
      <c r="EKD39" s="151"/>
      <c r="EKE39" s="151"/>
      <c r="EKF39" s="151"/>
      <c r="EKG39" s="151"/>
      <c r="EKH39" s="151"/>
      <c r="EKI39" s="151"/>
      <c r="EKJ39" s="151"/>
      <c r="EKK39" s="151"/>
      <c r="EKL39" s="151"/>
      <c r="EKM39" s="151"/>
      <c r="EKN39" s="151"/>
      <c r="EKO39" s="151"/>
      <c r="EKP39" s="151"/>
      <c r="EKQ39" s="151"/>
      <c r="EKR39" s="151"/>
      <c r="EKS39" s="151"/>
      <c r="EKT39" s="151"/>
      <c r="EKU39" s="151"/>
      <c r="EKV39" s="151"/>
      <c r="EKW39" s="151"/>
      <c r="EKX39" s="151"/>
      <c r="EKY39" s="151"/>
      <c r="EKZ39" s="151"/>
      <c r="ELA39" s="151"/>
      <c r="ELB39" s="151"/>
      <c r="ELC39" s="151"/>
      <c r="ELD39" s="151"/>
      <c r="ELE39" s="151"/>
      <c r="ELF39" s="151"/>
      <c r="ELG39" s="151"/>
      <c r="ELH39" s="151"/>
      <c r="ELI39" s="151"/>
      <c r="ELJ39" s="151"/>
      <c r="ELK39" s="151"/>
      <c r="ELL39" s="151"/>
      <c r="ELM39" s="151"/>
      <c r="ELN39" s="151"/>
      <c r="ELO39" s="151"/>
      <c r="ELP39" s="151"/>
      <c r="ELQ39" s="151"/>
      <c r="ELR39" s="151"/>
      <c r="ELS39" s="151"/>
      <c r="ELT39" s="151"/>
      <c r="ELU39" s="151"/>
      <c r="ELV39" s="151"/>
      <c r="ELW39" s="151"/>
      <c r="ELX39" s="151"/>
      <c r="ELY39" s="151"/>
      <c r="ELZ39" s="151"/>
      <c r="EMA39" s="151"/>
      <c r="EMB39" s="151"/>
      <c r="EMC39" s="151"/>
      <c r="EMD39" s="151"/>
      <c r="EME39" s="151"/>
      <c r="EMF39" s="151"/>
      <c r="EMG39" s="151"/>
      <c r="EMH39" s="151"/>
      <c r="EMI39" s="151"/>
      <c r="EMJ39" s="151"/>
      <c r="EMK39" s="151"/>
      <c r="EML39" s="151"/>
      <c r="EMM39" s="151"/>
      <c r="EMN39" s="151"/>
      <c r="EMO39" s="151"/>
      <c r="EMP39" s="151"/>
      <c r="EMQ39" s="151"/>
      <c r="EMR39" s="151"/>
      <c r="EMS39" s="151"/>
      <c r="EMT39" s="151"/>
      <c r="EMU39" s="151"/>
      <c r="EMV39" s="151"/>
      <c r="EMW39" s="151"/>
      <c r="EMX39" s="151"/>
      <c r="EMY39" s="151"/>
      <c r="EMZ39" s="151"/>
      <c r="ENA39" s="151"/>
      <c r="ENB39" s="151"/>
      <c r="ENC39" s="151"/>
      <c r="END39" s="151"/>
      <c r="ENE39" s="151"/>
      <c r="ENF39" s="151"/>
      <c r="ENG39" s="151"/>
      <c r="ENH39" s="151"/>
      <c r="ENI39" s="151"/>
      <c r="ENJ39" s="151"/>
      <c r="ENK39" s="151"/>
      <c r="ENL39" s="151"/>
      <c r="ENM39" s="151"/>
      <c r="ENN39" s="151"/>
      <c r="ENO39" s="151"/>
      <c r="ENP39" s="151"/>
      <c r="ENQ39" s="151"/>
      <c r="ENR39" s="151"/>
      <c r="ENS39" s="151"/>
      <c r="ENT39" s="151"/>
      <c r="ENU39" s="151"/>
      <c r="ENV39" s="151"/>
      <c r="ENW39" s="151"/>
      <c r="ENX39" s="151"/>
      <c r="ENY39" s="151"/>
      <c r="ENZ39" s="151"/>
      <c r="EOA39" s="151"/>
      <c r="EOB39" s="151"/>
      <c r="EOC39" s="151"/>
      <c r="EOD39" s="151"/>
      <c r="EOE39" s="151"/>
      <c r="EOF39" s="151"/>
      <c r="EOG39" s="151"/>
      <c r="EOH39" s="151"/>
      <c r="EOI39" s="151"/>
      <c r="EOJ39" s="151"/>
      <c r="EOK39" s="151"/>
      <c r="EOL39" s="151"/>
      <c r="EOM39" s="151"/>
      <c r="EON39" s="151"/>
      <c r="EOO39" s="151"/>
      <c r="EOP39" s="151"/>
      <c r="EOQ39" s="151"/>
      <c r="EOR39" s="151"/>
      <c r="EOS39" s="151"/>
      <c r="EOT39" s="151"/>
      <c r="EOU39" s="151"/>
      <c r="EOV39" s="151"/>
      <c r="EOW39" s="151"/>
      <c r="EOX39" s="151"/>
      <c r="EOY39" s="151"/>
      <c r="EOZ39" s="151"/>
      <c r="EPA39" s="151"/>
      <c r="EPB39" s="151"/>
      <c r="EPC39" s="151"/>
      <c r="EPD39" s="151"/>
      <c r="EPE39" s="151"/>
      <c r="EPF39" s="151"/>
      <c r="EPG39" s="151"/>
      <c r="EPH39" s="151"/>
      <c r="EPI39" s="151"/>
      <c r="EPJ39" s="151"/>
      <c r="EPK39" s="151"/>
      <c r="EPL39" s="151"/>
      <c r="EPM39" s="151"/>
      <c r="EPN39" s="151"/>
      <c r="EPO39" s="151"/>
      <c r="EPP39" s="151"/>
      <c r="EPQ39" s="151"/>
      <c r="EPR39" s="151"/>
      <c r="EPS39" s="151"/>
      <c r="EPT39" s="151"/>
      <c r="EPU39" s="151"/>
      <c r="EPV39" s="151"/>
      <c r="EPW39" s="151"/>
      <c r="EPX39" s="151"/>
      <c r="EPY39" s="151"/>
      <c r="EPZ39" s="151"/>
      <c r="EQA39" s="151"/>
      <c r="EQB39" s="151"/>
      <c r="EQC39" s="151"/>
      <c r="EQD39" s="151"/>
      <c r="EQE39" s="151"/>
      <c r="EQF39" s="151"/>
      <c r="EQG39" s="151"/>
      <c r="EQH39" s="151"/>
      <c r="EQI39" s="151"/>
      <c r="EQJ39" s="151"/>
      <c r="EQK39" s="151"/>
      <c r="EQL39" s="151"/>
      <c r="EQM39" s="151"/>
      <c r="EQN39" s="151"/>
      <c r="EQO39" s="151"/>
      <c r="EQP39" s="151"/>
      <c r="EQQ39" s="151"/>
      <c r="EQR39" s="151"/>
      <c r="EQS39" s="151"/>
      <c r="EQT39" s="151"/>
      <c r="EQU39" s="151"/>
      <c r="EQV39" s="151"/>
      <c r="EQW39" s="151"/>
      <c r="EQX39" s="151"/>
      <c r="EQY39" s="151"/>
      <c r="EQZ39" s="151"/>
      <c r="ERA39" s="151"/>
      <c r="ERB39" s="151"/>
      <c r="ERC39" s="151"/>
      <c r="ERD39" s="151"/>
      <c r="ERE39" s="151"/>
      <c r="ERF39" s="151"/>
      <c r="ERG39" s="151"/>
      <c r="ERH39" s="151"/>
      <c r="ERI39" s="151"/>
      <c r="ERJ39" s="151"/>
      <c r="ERK39" s="151"/>
      <c r="ERL39" s="151"/>
      <c r="ERM39" s="151"/>
      <c r="ERN39" s="151"/>
      <c r="ERO39" s="151"/>
      <c r="ERP39" s="151"/>
      <c r="ERQ39" s="151"/>
      <c r="ERR39" s="151"/>
      <c r="ERS39" s="151"/>
      <c r="ERT39" s="151"/>
      <c r="ERU39" s="151"/>
      <c r="ERV39" s="151"/>
      <c r="ERW39" s="151"/>
      <c r="ERX39" s="151"/>
      <c r="ERY39" s="151"/>
      <c r="ERZ39" s="151"/>
      <c r="ESA39" s="151"/>
      <c r="ESB39" s="151"/>
      <c r="ESC39" s="151"/>
      <c r="ESD39" s="151"/>
      <c r="ESE39" s="151"/>
      <c r="ESF39" s="151"/>
      <c r="ESG39" s="151"/>
      <c r="ESH39" s="151"/>
      <c r="ESI39" s="151"/>
      <c r="ESJ39" s="151"/>
      <c r="ESK39" s="151"/>
      <c r="ESL39" s="151"/>
      <c r="ESM39" s="151"/>
      <c r="ESN39" s="151"/>
      <c r="ESO39" s="151"/>
      <c r="ESP39" s="151"/>
      <c r="ESQ39" s="151"/>
      <c r="ESR39" s="151"/>
      <c r="ESS39" s="151"/>
      <c r="EST39" s="151"/>
      <c r="ESU39" s="151"/>
      <c r="ESV39" s="151"/>
      <c r="ESW39" s="151"/>
      <c r="ESX39" s="151"/>
      <c r="ESY39" s="151"/>
      <c r="ESZ39" s="151"/>
      <c r="ETA39" s="151"/>
      <c r="ETB39" s="151"/>
      <c r="ETC39" s="151"/>
      <c r="ETD39" s="151"/>
      <c r="ETE39" s="151"/>
      <c r="ETF39" s="151"/>
      <c r="ETG39" s="151"/>
      <c r="ETH39" s="151"/>
      <c r="ETI39" s="151"/>
      <c r="ETJ39" s="151"/>
      <c r="ETK39" s="151"/>
      <c r="ETL39" s="151"/>
      <c r="ETM39" s="151"/>
      <c r="ETN39" s="151"/>
      <c r="ETO39" s="151"/>
      <c r="ETP39" s="151"/>
      <c r="ETQ39" s="151"/>
      <c r="ETR39" s="151"/>
      <c r="ETS39" s="151"/>
      <c r="ETT39" s="151"/>
      <c r="ETU39" s="151"/>
      <c r="ETV39" s="151"/>
      <c r="ETW39" s="151"/>
      <c r="ETX39" s="151"/>
      <c r="ETY39" s="151"/>
      <c r="ETZ39" s="151"/>
      <c r="EUA39" s="151"/>
      <c r="EUB39" s="151"/>
      <c r="EUC39" s="151"/>
      <c r="EUD39" s="151"/>
      <c r="EUE39" s="151"/>
      <c r="EUF39" s="151"/>
      <c r="EUG39" s="151"/>
      <c r="EUH39" s="151"/>
      <c r="EUI39" s="151"/>
      <c r="EUJ39" s="151"/>
      <c r="EUK39" s="151"/>
      <c r="EUL39" s="151"/>
      <c r="EUM39" s="151"/>
      <c r="EUN39" s="151"/>
      <c r="EUO39" s="151"/>
      <c r="EUP39" s="151"/>
      <c r="EUQ39" s="151"/>
      <c r="EUR39" s="151"/>
      <c r="EUS39" s="151"/>
      <c r="EUT39" s="151"/>
      <c r="EUU39" s="151"/>
      <c r="EUV39" s="151"/>
      <c r="EUW39" s="151"/>
      <c r="EUX39" s="151"/>
      <c r="EUY39" s="151"/>
      <c r="EUZ39" s="151"/>
      <c r="EVA39" s="151"/>
      <c r="EVB39" s="151"/>
      <c r="EVC39" s="151"/>
      <c r="EVD39" s="151"/>
      <c r="EVE39" s="151"/>
      <c r="EVF39" s="151"/>
      <c r="EVG39" s="151"/>
      <c r="EVH39" s="151"/>
      <c r="EVI39" s="151"/>
      <c r="EVJ39" s="151"/>
      <c r="EVK39" s="151"/>
      <c r="EVL39" s="151"/>
      <c r="EVM39" s="151"/>
      <c r="EVN39" s="151"/>
      <c r="EVO39" s="151"/>
      <c r="EVP39" s="151"/>
      <c r="EVQ39" s="151"/>
      <c r="EVR39" s="151"/>
      <c r="EVS39" s="151"/>
      <c r="EVT39" s="151"/>
      <c r="EVU39" s="151"/>
      <c r="EVV39" s="151"/>
      <c r="EVW39" s="151"/>
      <c r="EVX39" s="151"/>
      <c r="EVY39" s="151"/>
      <c r="EVZ39" s="151"/>
      <c r="EWA39" s="151"/>
      <c r="EWB39" s="151"/>
      <c r="EWC39" s="151"/>
      <c r="EWD39" s="151"/>
      <c r="EWE39" s="151"/>
      <c r="EWF39" s="151"/>
      <c r="EWG39" s="151"/>
      <c r="EWH39" s="151"/>
      <c r="EWI39" s="151"/>
      <c r="EWJ39" s="151"/>
      <c r="EWK39" s="151"/>
      <c r="EWL39" s="151"/>
      <c r="EWM39" s="151"/>
      <c r="EWN39" s="151"/>
      <c r="EWO39" s="151"/>
      <c r="EWP39" s="151"/>
      <c r="EWQ39" s="151"/>
      <c r="EWR39" s="151"/>
      <c r="EWS39" s="151"/>
      <c r="EWT39" s="151"/>
      <c r="EWU39" s="151"/>
      <c r="EWV39" s="151"/>
      <c r="EWW39" s="151"/>
      <c r="EWX39" s="151"/>
      <c r="EWY39" s="151"/>
      <c r="EWZ39" s="151"/>
      <c r="EXA39" s="151"/>
      <c r="EXB39" s="151"/>
      <c r="EXC39" s="151"/>
      <c r="EXD39" s="151"/>
      <c r="EXE39" s="151"/>
      <c r="EXF39" s="151"/>
      <c r="EXG39" s="151"/>
      <c r="EXH39" s="151"/>
      <c r="EXI39" s="151"/>
      <c r="EXJ39" s="151"/>
      <c r="EXK39" s="151"/>
      <c r="EXL39" s="151"/>
      <c r="EXM39" s="151"/>
      <c r="EXN39" s="151"/>
      <c r="EXO39" s="151"/>
      <c r="EXP39" s="151"/>
      <c r="EXQ39" s="151"/>
      <c r="EXR39" s="151"/>
      <c r="EXS39" s="151"/>
      <c r="EXT39" s="151"/>
      <c r="EXU39" s="151"/>
      <c r="EXV39" s="151"/>
      <c r="EXW39" s="151"/>
      <c r="EXX39" s="151"/>
      <c r="EXY39" s="151"/>
      <c r="EXZ39" s="151"/>
      <c r="EYA39" s="151"/>
      <c r="EYB39" s="151"/>
      <c r="EYC39" s="151"/>
      <c r="EYD39" s="151"/>
      <c r="EYE39" s="151"/>
      <c r="EYF39" s="151"/>
      <c r="EYG39" s="151"/>
      <c r="EYH39" s="151"/>
      <c r="EYI39" s="151"/>
      <c r="EYJ39" s="151"/>
      <c r="EYK39" s="151"/>
      <c r="EYL39" s="151"/>
      <c r="EYM39" s="151"/>
      <c r="EYN39" s="151"/>
      <c r="EYO39" s="151"/>
      <c r="EYP39" s="151"/>
      <c r="EYQ39" s="151"/>
      <c r="EYR39" s="151"/>
      <c r="EYS39" s="151"/>
      <c r="EYT39" s="151"/>
      <c r="EYU39" s="151"/>
      <c r="EYV39" s="151"/>
      <c r="EYW39" s="151"/>
      <c r="EYX39" s="151"/>
      <c r="EYY39" s="151"/>
      <c r="EYZ39" s="151"/>
      <c r="EZA39" s="151"/>
      <c r="EZB39" s="151"/>
      <c r="EZC39" s="151"/>
      <c r="EZD39" s="151"/>
      <c r="EZE39" s="151"/>
      <c r="EZF39" s="151"/>
      <c r="EZG39" s="151"/>
      <c r="EZH39" s="151"/>
      <c r="EZI39" s="151"/>
      <c r="EZJ39" s="151"/>
      <c r="EZK39" s="151"/>
      <c r="EZL39" s="151"/>
      <c r="EZM39" s="151"/>
      <c r="EZN39" s="151"/>
      <c r="EZO39" s="151"/>
      <c r="EZP39" s="151"/>
      <c r="EZQ39" s="151"/>
      <c r="EZR39" s="151"/>
      <c r="EZS39" s="151"/>
      <c r="EZT39" s="151"/>
      <c r="EZU39" s="151"/>
      <c r="EZV39" s="151"/>
      <c r="EZW39" s="151"/>
      <c r="EZX39" s="151"/>
      <c r="EZY39" s="151"/>
      <c r="EZZ39" s="151"/>
      <c r="FAA39" s="151"/>
      <c r="FAB39" s="151"/>
      <c r="FAC39" s="151"/>
      <c r="FAD39" s="151"/>
      <c r="FAE39" s="151"/>
      <c r="FAF39" s="151"/>
      <c r="FAG39" s="151"/>
      <c r="FAH39" s="151"/>
      <c r="FAI39" s="151"/>
      <c r="FAJ39" s="151"/>
      <c r="FAK39" s="151"/>
      <c r="FAL39" s="151"/>
      <c r="FAM39" s="151"/>
      <c r="FAN39" s="151"/>
      <c r="FAO39" s="151"/>
      <c r="FAP39" s="151"/>
      <c r="FAQ39" s="151"/>
      <c r="FAR39" s="151"/>
      <c r="FAS39" s="151"/>
      <c r="FAT39" s="151"/>
      <c r="FAU39" s="151"/>
      <c r="FAV39" s="151"/>
      <c r="FAW39" s="151"/>
      <c r="FAX39" s="151"/>
      <c r="FAY39" s="151"/>
      <c r="FAZ39" s="151"/>
      <c r="FBA39" s="151"/>
      <c r="FBB39" s="151"/>
      <c r="FBC39" s="151"/>
      <c r="FBD39" s="151"/>
      <c r="FBE39" s="151"/>
      <c r="FBF39" s="151"/>
      <c r="FBG39" s="151"/>
      <c r="FBH39" s="151"/>
      <c r="FBI39" s="151"/>
      <c r="FBJ39" s="151"/>
      <c r="FBK39" s="151"/>
      <c r="FBL39" s="151"/>
      <c r="FBM39" s="151"/>
      <c r="FBN39" s="151"/>
      <c r="FBO39" s="151"/>
      <c r="FBP39" s="151"/>
      <c r="FBQ39" s="151"/>
      <c r="FBR39" s="151"/>
      <c r="FBS39" s="151"/>
      <c r="FBT39" s="151"/>
      <c r="FBU39" s="151"/>
      <c r="FBV39" s="151"/>
      <c r="FBW39" s="151"/>
      <c r="FBX39" s="151"/>
      <c r="FBY39" s="151"/>
      <c r="FBZ39" s="151"/>
      <c r="FCA39" s="151"/>
      <c r="FCB39" s="151"/>
      <c r="FCC39" s="151"/>
      <c r="FCD39" s="151"/>
      <c r="FCE39" s="151"/>
      <c r="FCF39" s="151"/>
      <c r="FCG39" s="151"/>
      <c r="FCH39" s="151"/>
      <c r="FCI39" s="151"/>
      <c r="FCJ39" s="151"/>
      <c r="FCK39" s="151"/>
      <c r="FCL39" s="151"/>
      <c r="FCM39" s="151"/>
      <c r="FCN39" s="151"/>
      <c r="FCO39" s="151"/>
      <c r="FCP39" s="151"/>
      <c r="FCQ39" s="151"/>
      <c r="FCR39" s="151"/>
      <c r="FCS39" s="151"/>
      <c r="FCT39" s="151"/>
      <c r="FCU39" s="151"/>
      <c r="FCV39" s="151"/>
      <c r="FCW39" s="151"/>
      <c r="FCX39" s="151"/>
      <c r="FCY39" s="151"/>
      <c r="FCZ39" s="151"/>
      <c r="FDA39" s="151"/>
      <c r="FDB39" s="151"/>
      <c r="FDC39" s="151"/>
      <c r="FDD39" s="151"/>
      <c r="FDE39" s="151"/>
      <c r="FDF39" s="151"/>
      <c r="FDG39" s="151"/>
      <c r="FDH39" s="151"/>
      <c r="FDI39" s="151"/>
      <c r="FDJ39" s="151"/>
      <c r="FDK39" s="151"/>
      <c r="FDL39" s="151"/>
      <c r="FDM39" s="151"/>
      <c r="FDN39" s="151"/>
      <c r="FDO39" s="151"/>
      <c r="FDP39" s="151"/>
      <c r="FDQ39" s="151"/>
      <c r="FDR39" s="151"/>
      <c r="FDS39" s="151"/>
      <c r="FDT39" s="151"/>
      <c r="FDU39" s="151"/>
      <c r="FDV39" s="151"/>
      <c r="FDW39" s="151"/>
      <c r="FDX39" s="151"/>
      <c r="FDY39" s="151"/>
      <c r="FDZ39" s="151"/>
      <c r="FEA39" s="151"/>
      <c r="FEB39" s="151"/>
      <c r="FEC39" s="151"/>
      <c r="FED39" s="151"/>
      <c r="FEE39" s="151"/>
      <c r="FEF39" s="151"/>
      <c r="FEG39" s="151"/>
      <c r="FEH39" s="151"/>
      <c r="FEI39" s="151"/>
      <c r="FEJ39" s="151"/>
      <c r="FEK39" s="151"/>
      <c r="FEL39" s="151"/>
      <c r="FEM39" s="151"/>
      <c r="FEN39" s="151"/>
      <c r="FEO39" s="151"/>
      <c r="FEP39" s="151"/>
      <c r="FEQ39" s="151"/>
      <c r="FER39" s="151"/>
      <c r="FES39" s="151"/>
      <c r="FET39" s="151"/>
      <c r="FEU39" s="151"/>
      <c r="FEV39" s="151"/>
      <c r="FEW39" s="151"/>
      <c r="FEX39" s="151"/>
      <c r="FEY39" s="151"/>
      <c r="FEZ39" s="151"/>
      <c r="FFA39" s="151"/>
      <c r="FFB39" s="151"/>
      <c r="FFC39" s="151"/>
      <c r="FFD39" s="151"/>
      <c r="FFE39" s="151"/>
      <c r="FFF39" s="151"/>
      <c r="FFG39" s="151"/>
      <c r="FFH39" s="151"/>
      <c r="FFI39" s="151"/>
      <c r="FFJ39" s="151"/>
      <c r="FFK39" s="151"/>
      <c r="FFL39" s="151"/>
      <c r="FFM39" s="151"/>
      <c r="FFN39" s="151"/>
      <c r="FFO39" s="151"/>
      <c r="FFP39" s="151"/>
      <c r="FFQ39" s="151"/>
      <c r="FFR39" s="151"/>
      <c r="FFS39" s="151"/>
      <c r="FFT39" s="151"/>
      <c r="FFU39" s="151"/>
      <c r="FFV39" s="151"/>
      <c r="FFW39" s="151"/>
      <c r="FFX39" s="151"/>
      <c r="FFY39" s="151"/>
      <c r="FFZ39" s="151"/>
      <c r="FGA39" s="151"/>
      <c r="FGB39" s="151"/>
      <c r="FGC39" s="151"/>
      <c r="FGD39" s="151"/>
      <c r="FGE39" s="151"/>
      <c r="FGF39" s="151"/>
      <c r="FGG39" s="151"/>
      <c r="FGH39" s="151"/>
      <c r="FGI39" s="151"/>
      <c r="FGJ39" s="151"/>
      <c r="FGK39" s="151"/>
      <c r="FGL39" s="151"/>
      <c r="FGM39" s="151"/>
      <c r="FGN39" s="151"/>
      <c r="FGO39" s="151"/>
      <c r="FGP39" s="151"/>
      <c r="FGQ39" s="151"/>
      <c r="FGR39" s="151"/>
      <c r="FGS39" s="151"/>
      <c r="FGT39" s="151"/>
      <c r="FGU39" s="151"/>
      <c r="FGV39" s="151"/>
      <c r="FGW39" s="151"/>
      <c r="FGX39" s="151"/>
      <c r="FGY39" s="151"/>
      <c r="FGZ39" s="151"/>
      <c r="FHA39" s="151"/>
      <c r="FHB39" s="151"/>
      <c r="FHC39" s="151"/>
      <c r="FHD39" s="151"/>
      <c r="FHE39" s="151"/>
      <c r="FHF39" s="151"/>
      <c r="FHG39" s="151"/>
      <c r="FHH39" s="151"/>
      <c r="FHI39" s="151"/>
      <c r="FHJ39" s="151"/>
      <c r="FHK39" s="151"/>
      <c r="FHL39" s="151"/>
      <c r="FHM39" s="151"/>
      <c r="FHN39" s="151"/>
      <c r="FHO39" s="151"/>
      <c r="FHP39" s="151"/>
      <c r="FHQ39" s="151"/>
      <c r="FHR39" s="151"/>
      <c r="FHS39" s="151"/>
      <c r="FHT39" s="151"/>
      <c r="FHU39" s="151"/>
      <c r="FHV39" s="151"/>
      <c r="FHW39" s="151"/>
      <c r="FHX39" s="151"/>
      <c r="FHY39" s="151"/>
      <c r="FHZ39" s="151"/>
      <c r="FIA39" s="151"/>
      <c r="FIB39" s="151"/>
      <c r="FIC39" s="151"/>
      <c r="FID39" s="151"/>
      <c r="FIE39" s="151"/>
      <c r="FIF39" s="151"/>
      <c r="FIG39" s="151"/>
      <c r="FIH39" s="151"/>
      <c r="FII39" s="151"/>
      <c r="FIJ39" s="151"/>
      <c r="FIK39" s="151"/>
      <c r="FIL39" s="151"/>
      <c r="FIM39" s="151"/>
      <c r="FIN39" s="151"/>
      <c r="FIO39" s="151"/>
      <c r="FIP39" s="151"/>
      <c r="FIQ39" s="151"/>
      <c r="FIR39" s="151"/>
      <c r="FIS39" s="151"/>
      <c r="FIT39" s="151"/>
      <c r="FIU39" s="151"/>
      <c r="FIV39" s="151"/>
      <c r="FIW39" s="151"/>
      <c r="FIX39" s="151"/>
      <c r="FIY39" s="151"/>
      <c r="FIZ39" s="151"/>
      <c r="FJA39" s="151"/>
      <c r="FJB39" s="151"/>
      <c r="FJC39" s="151"/>
      <c r="FJD39" s="151"/>
      <c r="FJE39" s="151"/>
      <c r="FJF39" s="151"/>
      <c r="FJG39" s="151"/>
      <c r="FJH39" s="151"/>
      <c r="FJI39" s="151"/>
      <c r="FJJ39" s="151"/>
      <c r="FJK39" s="151"/>
      <c r="FJL39" s="151"/>
      <c r="FJM39" s="151"/>
      <c r="FJN39" s="151"/>
      <c r="FJO39" s="151"/>
      <c r="FJP39" s="151"/>
      <c r="FJQ39" s="151"/>
      <c r="FJR39" s="151"/>
      <c r="FJS39" s="151"/>
      <c r="FJT39" s="151"/>
      <c r="FJU39" s="151"/>
      <c r="FJV39" s="151"/>
      <c r="FJW39" s="151"/>
      <c r="FJX39" s="151"/>
      <c r="FJY39" s="151"/>
      <c r="FJZ39" s="151"/>
      <c r="FKA39" s="151"/>
      <c r="FKB39" s="151"/>
      <c r="FKC39" s="151"/>
      <c r="FKD39" s="151"/>
      <c r="FKE39" s="151"/>
      <c r="FKF39" s="151"/>
      <c r="FKG39" s="151"/>
      <c r="FKH39" s="151"/>
      <c r="FKI39" s="151"/>
      <c r="FKJ39" s="151"/>
      <c r="FKK39" s="151"/>
      <c r="FKL39" s="151"/>
      <c r="FKM39" s="151"/>
      <c r="FKN39" s="151"/>
      <c r="FKO39" s="151"/>
      <c r="FKP39" s="151"/>
      <c r="FKQ39" s="151"/>
      <c r="FKR39" s="151"/>
      <c r="FKS39" s="151"/>
      <c r="FKT39" s="151"/>
      <c r="FKU39" s="151"/>
      <c r="FKV39" s="151"/>
      <c r="FKW39" s="151"/>
      <c r="FKX39" s="151"/>
      <c r="FKY39" s="151"/>
      <c r="FKZ39" s="151"/>
      <c r="FLA39" s="151"/>
      <c r="FLB39" s="151"/>
      <c r="FLC39" s="151"/>
      <c r="FLD39" s="151"/>
      <c r="FLE39" s="151"/>
      <c r="FLF39" s="151"/>
      <c r="FLG39" s="151"/>
      <c r="FLH39" s="151"/>
      <c r="FLI39" s="151"/>
      <c r="FLJ39" s="151"/>
      <c r="FLK39" s="151"/>
      <c r="FLL39" s="151"/>
      <c r="FLM39" s="151"/>
      <c r="FLN39" s="151"/>
      <c r="FLO39" s="151"/>
      <c r="FLP39" s="151"/>
      <c r="FLQ39" s="151"/>
      <c r="FLR39" s="151"/>
      <c r="FLS39" s="151"/>
      <c r="FLT39" s="151"/>
      <c r="FLU39" s="151"/>
      <c r="FLV39" s="151"/>
      <c r="FLW39" s="151"/>
      <c r="FLX39" s="151"/>
      <c r="FLY39" s="151"/>
      <c r="FLZ39" s="151"/>
      <c r="FMA39" s="151"/>
      <c r="FMB39" s="151"/>
      <c r="FMC39" s="151"/>
      <c r="FMD39" s="151"/>
      <c r="FME39" s="151"/>
      <c r="FMF39" s="151"/>
      <c r="FMG39" s="151"/>
      <c r="FMH39" s="151"/>
      <c r="FMI39" s="151"/>
      <c r="FMJ39" s="151"/>
      <c r="FMK39" s="151"/>
      <c r="FML39" s="151"/>
      <c r="FMM39" s="151"/>
      <c r="FMN39" s="151"/>
      <c r="FMO39" s="151"/>
      <c r="FMP39" s="151"/>
      <c r="FMQ39" s="151"/>
      <c r="FMR39" s="151"/>
      <c r="FMS39" s="151"/>
      <c r="FMT39" s="151"/>
      <c r="FMU39" s="151"/>
      <c r="FMV39" s="151"/>
      <c r="FMW39" s="151"/>
      <c r="FMX39" s="151"/>
      <c r="FMY39" s="151"/>
      <c r="FMZ39" s="151"/>
      <c r="FNA39" s="151"/>
      <c r="FNB39" s="151"/>
      <c r="FNC39" s="151"/>
      <c r="FND39" s="151"/>
      <c r="FNE39" s="151"/>
      <c r="FNF39" s="151"/>
      <c r="FNG39" s="151"/>
      <c r="FNH39" s="151"/>
      <c r="FNI39" s="151"/>
      <c r="FNJ39" s="151"/>
      <c r="FNK39" s="151"/>
      <c r="FNL39" s="151"/>
      <c r="FNM39" s="151"/>
      <c r="FNN39" s="151"/>
      <c r="FNO39" s="151"/>
      <c r="FNP39" s="151"/>
      <c r="FNQ39" s="151"/>
      <c r="FNR39" s="151"/>
      <c r="FNS39" s="151"/>
      <c r="FNT39" s="151"/>
      <c r="FNU39" s="151"/>
      <c r="FNV39" s="151"/>
      <c r="FNW39" s="151"/>
      <c r="FNX39" s="151"/>
      <c r="FNY39" s="151"/>
      <c r="FNZ39" s="151"/>
      <c r="FOA39" s="151"/>
      <c r="FOB39" s="151"/>
      <c r="FOC39" s="151"/>
      <c r="FOD39" s="151"/>
      <c r="FOE39" s="151"/>
      <c r="FOF39" s="151"/>
      <c r="FOG39" s="151"/>
      <c r="FOH39" s="151"/>
      <c r="FOI39" s="151"/>
      <c r="FOJ39" s="151"/>
      <c r="FOK39" s="151"/>
      <c r="FOL39" s="151"/>
      <c r="FOM39" s="151"/>
      <c r="FON39" s="151"/>
      <c r="FOO39" s="151"/>
      <c r="FOP39" s="151"/>
      <c r="FOQ39" s="151"/>
      <c r="FOR39" s="151"/>
      <c r="FOS39" s="151"/>
      <c r="FOT39" s="151"/>
      <c r="FOU39" s="151"/>
      <c r="FOV39" s="151"/>
      <c r="FOW39" s="151"/>
      <c r="FOX39" s="151"/>
      <c r="FOY39" s="151"/>
      <c r="FOZ39" s="151"/>
      <c r="FPA39" s="151"/>
      <c r="FPB39" s="151"/>
      <c r="FPC39" s="151"/>
      <c r="FPD39" s="151"/>
      <c r="FPE39" s="151"/>
      <c r="FPF39" s="151"/>
      <c r="FPG39" s="151"/>
      <c r="FPH39" s="151"/>
      <c r="FPI39" s="151"/>
      <c r="FPJ39" s="151"/>
      <c r="FPK39" s="151"/>
      <c r="FPL39" s="151"/>
      <c r="FPM39" s="151"/>
      <c r="FPN39" s="151"/>
      <c r="FPO39" s="151"/>
      <c r="FPP39" s="151"/>
      <c r="FPQ39" s="151"/>
      <c r="FPR39" s="151"/>
      <c r="FPS39" s="151"/>
      <c r="FPT39" s="151"/>
      <c r="FPU39" s="151"/>
      <c r="FPV39" s="151"/>
      <c r="FPW39" s="151"/>
      <c r="FPX39" s="151"/>
      <c r="FPY39" s="151"/>
      <c r="FPZ39" s="151"/>
      <c r="FQA39" s="151"/>
      <c r="FQB39" s="151"/>
      <c r="FQC39" s="151"/>
      <c r="FQD39" s="151"/>
      <c r="FQE39" s="151"/>
      <c r="FQF39" s="151"/>
      <c r="FQG39" s="151"/>
      <c r="FQH39" s="151"/>
      <c r="FQI39" s="151"/>
      <c r="FQJ39" s="151"/>
      <c r="FQK39" s="151"/>
      <c r="FQL39" s="151"/>
      <c r="FQM39" s="151"/>
      <c r="FQN39" s="151"/>
      <c r="FQO39" s="151"/>
      <c r="FQP39" s="151"/>
      <c r="FQQ39" s="151"/>
      <c r="FQR39" s="151"/>
      <c r="FQS39" s="151"/>
      <c r="FQT39" s="151"/>
      <c r="FQU39" s="151"/>
      <c r="FQV39" s="151"/>
      <c r="FQW39" s="151"/>
      <c r="FQX39" s="151"/>
      <c r="FQY39" s="151"/>
      <c r="FQZ39" s="151"/>
      <c r="FRA39" s="151"/>
      <c r="FRB39" s="151"/>
      <c r="FRC39" s="151"/>
      <c r="FRD39" s="151"/>
      <c r="FRE39" s="151"/>
      <c r="FRF39" s="151"/>
      <c r="FRG39" s="151"/>
      <c r="FRH39" s="151"/>
      <c r="FRI39" s="151"/>
      <c r="FRJ39" s="151"/>
      <c r="FRK39" s="151"/>
      <c r="FRL39" s="151"/>
      <c r="FRM39" s="151"/>
      <c r="FRN39" s="151"/>
      <c r="FRO39" s="151"/>
      <c r="FRP39" s="151"/>
      <c r="FRQ39" s="151"/>
      <c r="FRR39" s="151"/>
      <c r="FRS39" s="151"/>
      <c r="FRT39" s="151"/>
      <c r="FRU39" s="151"/>
      <c r="FRV39" s="151"/>
      <c r="FRW39" s="151"/>
      <c r="FRX39" s="151"/>
      <c r="FRY39" s="151"/>
      <c r="FRZ39" s="151"/>
      <c r="FSA39" s="151"/>
      <c r="FSB39" s="151"/>
      <c r="FSC39" s="151"/>
      <c r="FSD39" s="151"/>
      <c r="FSE39" s="151"/>
      <c r="FSF39" s="151"/>
      <c r="FSG39" s="151"/>
      <c r="FSH39" s="151"/>
      <c r="FSI39" s="151"/>
      <c r="FSJ39" s="151"/>
      <c r="FSK39" s="151"/>
      <c r="FSL39" s="151"/>
      <c r="FSM39" s="151"/>
      <c r="FSN39" s="151"/>
      <c r="FSO39" s="151"/>
      <c r="FSP39" s="151"/>
      <c r="FSQ39" s="151"/>
      <c r="FSR39" s="151"/>
      <c r="FSS39" s="151"/>
      <c r="FST39" s="151"/>
      <c r="FSU39" s="151"/>
      <c r="FSV39" s="151"/>
      <c r="FSW39" s="151"/>
      <c r="FSX39" s="151"/>
      <c r="FSY39" s="151"/>
      <c r="FSZ39" s="151"/>
      <c r="FTA39" s="151"/>
      <c r="FTB39" s="151"/>
      <c r="FTC39" s="151"/>
      <c r="FTD39" s="151"/>
      <c r="FTE39" s="151"/>
      <c r="FTF39" s="151"/>
      <c r="FTG39" s="151"/>
      <c r="FTH39" s="151"/>
      <c r="FTI39" s="151"/>
      <c r="FTJ39" s="151"/>
      <c r="FTK39" s="151"/>
      <c r="FTL39" s="151"/>
      <c r="FTM39" s="151"/>
      <c r="FTN39" s="151"/>
      <c r="FTO39" s="151"/>
      <c r="FTP39" s="151"/>
      <c r="FTQ39" s="151"/>
      <c r="FTR39" s="151"/>
      <c r="FTS39" s="151"/>
      <c r="FTT39" s="151"/>
      <c r="FTU39" s="151"/>
      <c r="FTV39" s="151"/>
      <c r="FTW39" s="151"/>
      <c r="FTX39" s="151"/>
      <c r="FTY39" s="151"/>
      <c r="FTZ39" s="151"/>
      <c r="FUA39" s="151"/>
      <c r="FUB39" s="151"/>
      <c r="FUC39" s="151"/>
      <c r="FUD39" s="151"/>
      <c r="FUE39" s="151"/>
      <c r="FUF39" s="151"/>
      <c r="FUG39" s="151"/>
      <c r="FUH39" s="151"/>
      <c r="FUI39" s="151"/>
      <c r="FUJ39" s="151"/>
      <c r="FUK39" s="151"/>
      <c r="FUL39" s="151"/>
      <c r="FUM39" s="151"/>
      <c r="FUN39" s="151"/>
      <c r="FUO39" s="151"/>
      <c r="FUP39" s="151"/>
      <c r="FUQ39" s="151"/>
      <c r="FUR39" s="151"/>
      <c r="FUS39" s="151"/>
      <c r="FUT39" s="151"/>
      <c r="FUU39" s="151"/>
      <c r="FUV39" s="151"/>
      <c r="FUW39" s="151"/>
      <c r="FUX39" s="151"/>
      <c r="FUY39" s="151"/>
      <c r="FUZ39" s="151"/>
      <c r="FVA39" s="151"/>
      <c r="FVB39" s="151"/>
      <c r="FVC39" s="151"/>
      <c r="FVD39" s="151"/>
      <c r="FVE39" s="151"/>
      <c r="FVF39" s="151"/>
      <c r="FVG39" s="151"/>
      <c r="FVH39" s="151"/>
      <c r="FVI39" s="151"/>
      <c r="FVJ39" s="151"/>
      <c r="FVK39" s="151"/>
      <c r="FVL39" s="151"/>
      <c r="FVM39" s="151"/>
      <c r="FVN39" s="151"/>
      <c r="FVO39" s="151"/>
      <c r="FVP39" s="151"/>
      <c r="FVQ39" s="151"/>
      <c r="FVR39" s="151"/>
      <c r="FVS39" s="151"/>
      <c r="FVT39" s="151"/>
      <c r="FVU39" s="151"/>
      <c r="FVV39" s="151"/>
      <c r="FVW39" s="151"/>
      <c r="FVX39" s="151"/>
      <c r="FVY39" s="151"/>
      <c r="FVZ39" s="151"/>
      <c r="FWA39" s="151"/>
      <c r="FWB39" s="151"/>
      <c r="FWC39" s="151"/>
      <c r="FWD39" s="151"/>
      <c r="FWE39" s="151"/>
      <c r="FWF39" s="151"/>
      <c r="FWG39" s="151"/>
      <c r="FWH39" s="151"/>
      <c r="FWI39" s="151"/>
      <c r="FWJ39" s="151"/>
      <c r="FWK39" s="151"/>
      <c r="FWL39" s="151"/>
      <c r="FWM39" s="151"/>
      <c r="FWN39" s="151"/>
      <c r="FWO39" s="151"/>
      <c r="FWP39" s="151"/>
      <c r="FWQ39" s="151"/>
      <c r="FWR39" s="151"/>
      <c r="FWS39" s="151"/>
      <c r="FWT39" s="151"/>
      <c r="FWU39" s="151"/>
      <c r="FWV39" s="151"/>
      <c r="FWW39" s="151"/>
      <c r="FWX39" s="151"/>
      <c r="FWY39" s="151"/>
      <c r="FWZ39" s="151"/>
      <c r="FXA39" s="151"/>
      <c r="FXB39" s="151"/>
      <c r="FXC39" s="151"/>
      <c r="FXD39" s="151"/>
      <c r="FXE39" s="151"/>
      <c r="FXF39" s="151"/>
      <c r="FXG39" s="151"/>
      <c r="FXH39" s="151"/>
      <c r="FXI39" s="151"/>
      <c r="FXJ39" s="151"/>
      <c r="FXK39" s="151"/>
      <c r="FXL39" s="151"/>
      <c r="FXM39" s="151"/>
      <c r="FXN39" s="151"/>
      <c r="FXO39" s="151"/>
      <c r="FXP39" s="151"/>
      <c r="FXQ39" s="151"/>
      <c r="FXR39" s="151"/>
      <c r="FXS39" s="151"/>
      <c r="FXT39" s="151"/>
      <c r="FXU39" s="151"/>
      <c r="FXV39" s="151"/>
      <c r="FXW39" s="151"/>
      <c r="FXX39" s="151"/>
      <c r="FXY39" s="151"/>
      <c r="FXZ39" s="151"/>
      <c r="FYA39" s="151"/>
      <c r="FYB39" s="151"/>
      <c r="FYC39" s="151"/>
      <c r="FYD39" s="151"/>
      <c r="FYE39" s="151"/>
      <c r="FYF39" s="151"/>
      <c r="FYG39" s="151"/>
      <c r="FYH39" s="151"/>
      <c r="FYI39" s="151"/>
      <c r="FYJ39" s="151"/>
      <c r="FYK39" s="151"/>
      <c r="FYL39" s="151"/>
      <c r="FYM39" s="151"/>
      <c r="FYN39" s="151"/>
      <c r="FYO39" s="151"/>
      <c r="FYP39" s="151"/>
      <c r="FYQ39" s="151"/>
      <c r="FYR39" s="151"/>
      <c r="FYS39" s="151"/>
      <c r="FYT39" s="151"/>
      <c r="FYU39" s="151"/>
      <c r="FYV39" s="151"/>
      <c r="FYW39" s="151"/>
      <c r="FYX39" s="151"/>
      <c r="FYY39" s="151"/>
      <c r="FYZ39" s="151"/>
      <c r="FZA39" s="151"/>
      <c r="FZB39" s="151"/>
      <c r="FZC39" s="151"/>
      <c r="FZD39" s="151"/>
      <c r="FZE39" s="151"/>
      <c r="FZF39" s="151"/>
      <c r="FZG39" s="151"/>
      <c r="FZH39" s="151"/>
      <c r="FZI39" s="151"/>
      <c r="FZJ39" s="151"/>
      <c r="FZK39" s="151"/>
      <c r="FZL39" s="151"/>
      <c r="FZM39" s="151"/>
      <c r="FZN39" s="151"/>
      <c r="FZO39" s="151"/>
      <c r="FZP39" s="151"/>
      <c r="FZQ39" s="151"/>
      <c r="FZR39" s="151"/>
      <c r="FZS39" s="151"/>
      <c r="FZT39" s="151"/>
      <c r="FZU39" s="151"/>
      <c r="FZV39" s="151"/>
      <c r="FZW39" s="151"/>
      <c r="FZX39" s="151"/>
      <c r="FZY39" s="151"/>
      <c r="FZZ39" s="151"/>
      <c r="GAA39" s="151"/>
      <c r="GAB39" s="151"/>
      <c r="GAC39" s="151"/>
      <c r="GAD39" s="151"/>
      <c r="GAE39" s="151"/>
      <c r="GAF39" s="151"/>
      <c r="GAG39" s="151"/>
      <c r="GAH39" s="151"/>
      <c r="GAI39" s="151"/>
      <c r="GAJ39" s="151"/>
      <c r="GAK39" s="151"/>
      <c r="GAL39" s="151"/>
      <c r="GAM39" s="151"/>
      <c r="GAN39" s="151"/>
      <c r="GAO39" s="151"/>
      <c r="GAP39" s="151"/>
      <c r="GAQ39" s="151"/>
      <c r="GAR39" s="151"/>
      <c r="GAS39" s="151"/>
      <c r="GAT39" s="151"/>
      <c r="GAU39" s="151"/>
      <c r="GAV39" s="151"/>
      <c r="GAW39" s="151"/>
      <c r="GAX39" s="151"/>
      <c r="GAY39" s="151"/>
      <c r="GAZ39" s="151"/>
      <c r="GBA39" s="151"/>
      <c r="GBB39" s="151"/>
      <c r="GBC39" s="151"/>
      <c r="GBD39" s="151"/>
      <c r="GBE39" s="151"/>
      <c r="GBF39" s="151"/>
      <c r="GBG39" s="151"/>
      <c r="GBH39" s="151"/>
      <c r="GBI39" s="151"/>
      <c r="GBJ39" s="151"/>
      <c r="GBK39" s="151"/>
      <c r="GBL39" s="151"/>
      <c r="GBM39" s="151"/>
      <c r="GBN39" s="151"/>
      <c r="GBO39" s="151"/>
      <c r="GBP39" s="151"/>
      <c r="GBQ39" s="151"/>
      <c r="GBR39" s="151"/>
      <c r="GBS39" s="151"/>
      <c r="GBT39" s="151"/>
      <c r="GBU39" s="151"/>
      <c r="GBV39" s="151"/>
      <c r="GBW39" s="151"/>
      <c r="GBX39" s="151"/>
      <c r="GBY39" s="151"/>
      <c r="GBZ39" s="151"/>
      <c r="GCA39" s="151"/>
      <c r="GCB39" s="151"/>
      <c r="GCC39" s="151"/>
      <c r="GCD39" s="151"/>
      <c r="GCE39" s="151"/>
      <c r="GCF39" s="151"/>
      <c r="GCG39" s="151"/>
      <c r="GCH39" s="151"/>
      <c r="GCI39" s="151"/>
      <c r="GCJ39" s="151"/>
      <c r="GCK39" s="151"/>
      <c r="GCL39" s="151"/>
      <c r="GCM39" s="151"/>
      <c r="GCN39" s="151"/>
      <c r="GCO39" s="151"/>
      <c r="GCP39" s="151"/>
      <c r="GCQ39" s="151"/>
      <c r="GCR39" s="151"/>
      <c r="GCS39" s="151"/>
      <c r="GCT39" s="151"/>
      <c r="GCU39" s="151"/>
      <c r="GCV39" s="151"/>
      <c r="GCW39" s="151"/>
      <c r="GCX39" s="151"/>
      <c r="GCY39" s="151"/>
      <c r="GCZ39" s="151"/>
      <c r="GDA39" s="151"/>
      <c r="GDB39" s="151"/>
      <c r="GDC39" s="151"/>
      <c r="GDD39" s="151"/>
      <c r="GDE39" s="151"/>
      <c r="GDF39" s="151"/>
      <c r="GDG39" s="151"/>
      <c r="GDH39" s="151"/>
      <c r="GDI39" s="151"/>
      <c r="GDJ39" s="151"/>
      <c r="GDK39" s="151"/>
      <c r="GDL39" s="151"/>
      <c r="GDM39" s="151"/>
      <c r="GDN39" s="151"/>
      <c r="GDO39" s="151"/>
      <c r="GDP39" s="151"/>
      <c r="GDQ39" s="151"/>
      <c r="GDR39" s="151"/>
      <c r="GDS39" s="151"/>
      <c r="GDT39" s="151"/>
      <c r="GDU39" s="151"/>
      <c r="GDV39" s="151"/>
      <c r="GDW39" s="151"/>
      <c r="GDX39" s="151"/>
      <c r="GDY39" s="151"/>
      <c r="GDZ39" s="151"/>
      <c r="GEA39" s="151"/>
      <c r="GEB39" s="151"/>
      <c r="GEC39" s="151"/>
      <c r="GED39" s="151"/>
      <c r="GEE39" s="151"/>
      <c r="GEF39" s="151"/>
      <c r="GEG39" s="151"/>
      <c r="GEH39" s="151"/>
      <c r="GEI39" s="151"/>
      <c r="GEJ39" s="151"/>
      <c r="GEK39" s="151"/>
      <c r="GEL39" s="151"/>
      <c r="GEM39" s="151"/>
      <c r="GEN39" s="151"/>
      <c r="GEO39" s="151"/>
      <c r="GEP39" s="151"/>
      <c r="GEQ39" s="151"/>
      <c r="GER39" s="151"/>
      <c r="GES39" s="151"/>
      <c r="GET39" s="151"/>
      <c r="GEU39" s="151"/>
      <c r="GEV39" s="151"/>
      <c r="GEW39" s="151"/>
      <c r="GEX39" s="151"/>
      <c r="GEY39" s="151"/>
      <c r="GEZ39" s="151"/>
      <c r="GFA39" s="151"/>
      <c r="GFB39" s="151"/>
      <c r="GFC39" s="151"/>
      <c r="GFD39" s="151"/>
      <c r="GFE39" s="151"/>
      <c r="GFF39" s="151"/>
      <c r="GFG39" s="151"/>
      <c r="GFH39" s="151"/>
      <c r="GFI39" s="151"/>
      <c r="GFJ39" s="151"/>
      <c r="GFK39" s="151"/>
      <c r="GFL39" s="151"/>
      <c r="GFM39" s="151"/>
      <c r="GFN39" s="151"/>
      <c r="GFO39" s="151"/>
      <c r="GFP39" s="151"/>
      <c r="GFQ39" s="151"/>
      <c r="GFR39" s="151"/>
      <c r="GFS39" s="151"/>
      <c r="GFT39" s="151"/>
      <c r="GFU39" s="151"/>
      <c r="GFV39" s="151"/>
      <c r="GFW39" s="151"/>
      <c r="GFX39" s="151"/>
      <c r="GFY39" s="151"/>
      <c r="GFZ39" s="151"/>
      <c r="GGA39" s="151"/>
      <c r="GGB39" s="151"/>
      <c r="GGC39" s="151"/>
      <c r="GGD39" s="151"/>
      <c r="GGE39" s="151"/>
      <c r="GGF39" s="151"/>
      <c r="GGG39" s="151"/>
      <c r="GGH39" s="151"/>
      <c r="GGI39" s="151"/>
      <c r="GGJ39" s="151"/>
      <c r="GGK39" s="151"/>
      <c r="GGL39" s="151"/>
      <c r="GGM39" s="151"/>
      <c r="GGN39" s="151"/>
      <c r="GGO39" s="151"/>
      <c r="GGP39" s="151"/>
      <c r="GGQ39" s="151"/>
      <c r="GGR39" s="151"/>
      <c r="GGS39" s="151"/>
      <c r="GGT39" s="151"/>
      <c r="GGU39" s="151"/>
      <c r="GGV39" s="151"/>
      <c r="GGW39" s="151"/>
      <c r="GGX39" s="151"/>
      <c r="GGY39" s="151"/>
      <c r="GGZ39" s="151"/>
      <c r="GHA39" s="151"/>
      <c r="GHB39" s="151"/>
      <c r="GHC39" s="151"/>
      <c r="GHD39" s="151"/>
      <c r="GHE39" s="151"/>
      <c r="GHF39" s="151"/>
      <c r="GHG39" s="151"/>
      <c r="GHH39" s="151"/>
      <c r="GHI39" s="151"/>
      <c r="GHJ39" s="151"/>
      <c r="GHK39" s="151"/>
      <c r="GHL39" s="151"/>
      <c r="GHM39" s="151"/>
      <c r="GHN39" s="151"/>
      <c r="GHO39" s="151"/>
      <c r="GHP39" s="151"/>
      <c r="GHQ39" s="151"/>
      <c r="GHR39" s="151"/>
      <c r="GHS39" s="151"/>
      <c r="GHT39" s="151"/>
      <c r="GHU39" s="151"/>
      <c r="GHV39" s="151"/>
      <c r="GHW39" s="151"/>
      <c r="GHX39" s="151"/>
      <c r="GHY39" s="151"/>
      <c r="GHZ39" s="151"/>
      <c r="GIA39" s="151"/>
      <c r="GIB39" s="151"/>
      <c r="GIC39" s="151"/>
      <c r="GID39" s="151"/>
      <c r="GIE39" s="151"/>
      <c r="GIF39" s="151"/>
      <c r="GIG39" s="151"/>
      <c r="GIH39" s="151"/>
      <c r="GII39" s="151"/>
      <c r="GIJ39" s="151"/>
      <c r="GIK39" s="151"/>
      <c r="GIL39" s="151"/>
      <c r="GIM39" s="151"/>
      <c r="GIN39" s="151"/>
      <c r="GIO39" s="151"/>
      <c r="GIP39" s="151"/>
      <c r="GIQ39" s="151"/>
      <c r="GIR39" s="151"/>
      <c r="GIS39" s="151"/>
      <c r="GIT39" s="151"/>
      <c r="GIU39" s="151"/>
      <c r="GIV39" s="151"/>
      <c r="GIW39" s="151"/>
      <c r="GIX39" s="151"/>
      <c r="GIY39" s="151"/>
      <c r="GIZ39" s="151"/>
      <c r="GJA39" s="151"/>
      <c r="GJB39" s="151"/>
      <c r="GJC39" s="151"/>
      <c r="GJD39" s="151"/>
      <c r="GJE39" s="151"/>
      <c r="GJF39" s="151"/>
      <c r="GJG39" s="151"/>
      <c r="GJH39" s="151"/>
      <c r="GJI39" s="151"/>
      <c r="GJJ39" s="151"/>
      <c r="GJK39" s="151"/>
      <c r="GJL39" s="151"/>
      <c r="GJM39" s="151"/>
      <c r="GJN39" s="151"/>
      <c r="GJO39" s="151"/>
      <c r="GJP39" s="151"/>
      <c r="GJQ39" s="151"/>
      <c r="GJR39" s="151"/>
      <c r="GJS39" s="151"/>
      <c r="GJT39" s="151"/>
      <c r="GJU39" s="151"/>
      <c r="GJV39" s="151"/>
      <c r="GJW39" s="151"/>
      <c r="GJX39" s="151"/>
      <c r="GJY39" s="151"/>
      <c r="GJZ39" s="151"/>
      <c r="GKA39" s="151"/>
      <c r="GKB39" s="151"/>
      <c r="GKC39" s="151"/>
      <c r="GKD39" s="151"/>
      <c r="GKE39" s="151"/>
      <c r="GKF39" s="151"/>
      <c r="GKG39" s="151"/>
      <c r="GKH39" s="151"/>
      <c r="GKI39" s="151"/>
      <c r="GKJ39" s="151"/>
      <c r="GKK39" s="151"/>
      <c r="GKL39" s="151"/>
      <c r="GKM39" s="151"/>
      <c r="GKN39" s="151"/>
      <c r="GKO39" s="151"/>
      <c r="GKP39" s="151"/>
      <c r="GKQ39" s="151"/>
      <c r="GKR39" s="151"/>
      <c r="GKS39" s="151"/>
      <c r="GKT39" s="151"/>
      <c r="GKU39" s="151"/>
      <c r="GKV39" s="151"/>
      <c r="GKW39" s="151"/>
      <c r="GKX39" s="151"/>
      <c r="GKY39" s="151"/>
      <c r="GKZ39" s="151"/>
      <c r="GLA39" s="151"/>
      <c r="GLB39" s="151"/>
      <c r="GLC39" s="151"/>
      <c r="GLD39" s="151"/>
      <c r="GLE39" s="151"/>
      <c r="GLF39" s="151"/>
      <c r="GLG39" s="151"/>
      <c r="GLH39" s="151"/>
      <c r="GLI39" s="151"/>
      <c r="GLJ39" s="151"/>
      <c r="GLK39" s="151"/>
      <c r="GLL39" s="151"/>
      <c r="GLM39" s="151"/>
      <c r="GLN39" s="151"/>
      <c r="GLO39" s="151"/>
      <c r="GLP39" s="151"/>
      <c r="GLQ39" s="151"/>
      <c r="GLR39" s="151"/>
      <c r="GLS39" s="151"/>
      <c r="GLT39" s="151"/>
      <c r="GLU39" s="151"/>
      <c r="GLV39" s="151"/>
      <c r="GLW39" s="151"/>
      <c r="GLX39" s="151"/>
      <c r="GLY39" s="151"/>
      <c r="GLZ39" s="151"/>
      <c r="GMA39" s="151"/>
      <c r="GMB39" s="151"/>
      <c r="GMC39" s="151"/>
      <c r="GMD39" s="151"/>
      <c r="GME39" s="151"/>
      <c r="GMF39" s="151"/>
      <c r="GMG39" s="151"/>
      <c r="GMH39" s="151"/>
      <c r="GMI39" s="151"/>
      <c r="GMJ39" s="151"/>
      <c r="GMK39" s="151"/>
      <c r="GML39" s="151"/>
      <c r="GMM39" s="151"/>
      <c r="GMN39" s="151"/>
      <c r="GMO39" s="151"/>
      <c r="GMP39" s="151"/>
      <c r="GMQ39" s="151"/>
      <c r="GMR39" s="151"/>
      <c r="GMS39" s="151"/>
      <c r="GMT39" s="151"/>
      <c r="GMU39" s="151"/>
      <c r="GMV39" s="151"/>
      <c r="GMW39" s="151"/>
      <c r="GMX39" s="151"/>
      <c r="GMY39" s="151"/>
      <c r="GMZ39" s="151"/>
      <c r="GNA39" s="151"/>
      <c r="GNB39" s="151"/>
      <c r="GNC39" s="151"/>
      <c r="GND39" s="151"/>
      <c r="GNE39" s="151"/>
      <c r="GNF39" s="151"/>
      <c r="GNG39" s="151"/>
      <c r="GNH39" s="151"/>
      <c r="GNI39" s="151"/>
      <c r="GNJ39" s="151"/>
      <c r="GNK39" s="151"/>
      <c r="GNL39" s="151"/>
      <c r="GNM39" s="151"/>
      <c r="GNN39" s="151"/>
      <c r="GNO39" s="151"/>
      <c r="GNP39" s="151"/>
      <c r="GNQ39" s="151"/>
      <c r="GNR39" s="151"/>
      <c r="GNS39" s="151"/>
      <c r="GNT39" s="151"/>
      <c r="GNU39" s="151"/>
      <c r="GNV39" s="151"/>
      <c r="GNW39" s="151"/>
      <c r="GNX39" s="151"/>
      <c r="GNY39" s="151"/>
      <c r="GNZ39" s="151"/>
      <c r="GOA39" s="151"/>
      <c r="GOB39" s="151"/>
      <c r="GOC39" s="151"/>
      <c r="GOD39" s="151"/>
      <c r="GOE39" s="151"/>
      <c r="GOF39" s="151"/>
      <c r="GOG39" s="151"/>
      <c r="GOH39" s="151"/>
      <c r="GOI39" s="151"/>
      <c r="GOJ39" s="151"/>
      <c r="GOK39" s="151"/>
      <c r="GOL39" s="151"/>
      <c r="GOM39" s="151"/>
      <c r="GON39" s="151"/>
      <c r="GOO39" s="151"/>
      <c r="GOP39" s="151"/>
      <c r="GOQ39" s="151"/>
      <c r="GOR39" s="151"/>
      <c r="GOS39" s="151"/>
      <c r="GOT39" s="151"/>
      <c r="GOU39" s="151"/>
      <c r="GOV39" s="151"/>
      <c r="GOW39" s="151"/>
      <c r="GOX39" s="151"/>
      <c r="GOY39" s="151"/>
      <c r="GOZ39" s="151"/>
      <c r="GPA39" s="151"/>
      <c r="GPB39" s="151"/>
      <c r="GPC39" s="151"/>
      <c r="GPD39" s="151"/>
      <c r="GPE39" s="151"/>
      <c r="GPF39" s="151"/>
      <c r="GPG39" s="151"/>
      <c r="GPH39" s="151"/>
      <c r="GPI39" s="151"/>
      <c r="GPJ39" s="151"/>
      <c r="GPK39" s="151"/>
      <c r="GPL39" s="151"/>
      <c r="GPM39" s="151"/>
      <c r="GPN39" s="151"/>
      <c r="GPO39" s="151"/>
      <c r="GPP39" s="151"/>
      <c r="GPQ39" s="151"/>
      <c r="GPR39" s="151"/>
      <c r="GPS39" s="151"/>
      <c r="GPT39" s="151"/>
      <c r="GPU39" s="151"/>
      <c r="GPV39" s="151"/>
      <c r="GPW39" s="151"/>
      <c r="GPX39" s="151"/>
      <c r="GPY39" s="151"/>
      <c r="GPZ39" s="151"/>
      <c r="GQA39" s="151"/>
      <c r="GQB39" s="151"/>
      <c r="GQC39" s="151"/>
      <c r="GQD39" s="151"/>
      <c r="GQE39" s="151"/>
      <c r="GQF39" s="151"/>
      <c r="GQG39" s="151"/>
      <c r="GQH39" s="151"/>
      <c r="GQI39" s="151"/>
      <c r="GQJ39" s="151"/>
      <c r="GQK39" s="151"/>
      <c r="GQL39" s="151"/>
      <c r="GQM39" s="151"/>
      <c r="GQN39" s="151"/>
      <c r="GQO39" s="151"/>
      <c r="GQP39" s="151"/>
      <c r="GQQ39" s="151"/>
      <c r="GQR39" s="151"/>
      <c r="GQS39" s="151"/>
      <c r="GQT39" s="151"/>
      <c r="GQU39" s="151"/>
      <c r="GQV39" s="151"/>
      <c r="GQW39" s="151"/>
      <c r="GQX39" s="151"/>
      <c r="GQY39" s="151"/>
      <c r="GQZ39" s="151"/>
      <c r="GRA39" s="151"/>
      <c r="GRB39" s="151"/>
      <c r="GRC39" s="151"/>
      <c r="GRD39" s="151"/>
      <c r="GRE39" s="151"/>
      <c r="GRF39" s="151"/>
      <c r="GRG39" s="151"/>
      <c r="GRH39" s="151"/>
      <c r="GRI39" s="151"/>
      <c r="GRJ39" s="151"/>
      <c r="GRK39" s="151"/>
      <c r="GRL39" s="151"/>
      <c r="GRM39" s="151"/>
      <c r="GRN39" s="151"/>
      <c r="GRO39" s="151"/>
      <c r="GRP39" s="151"/>
      <c r="GRQ39" s="151"/>
      <c r="GRR39" s="151"/>
      <c r="GRS39" s="151"/>
      <c r="GRT39" s="151"/>
      <c r="GRU39" s="151"/>
      <c r="GRV39" s="151"/>
      <c r="GRW39" s="151"/>
      <c r="GRX39" s="151"/>
      <c r="GRY39" s="151"/>
      <c r="GRZ39" s="151"/>
      <c r="GSA39" s="151"/>
      <c r="GSB39" s="151"/>
      <c r="GSC39" s="151"/>
      <c r="GSD39" s="151"/>
      <c r="GSE39" s="151"/>
      <c r="GSF39" s="151"/>
      <c r="GSG39" s="151"/>
      <c r="GSH39" s="151"/>
      <c r="GSI39" s="151"/>
      <c r="GSJ39" s="151"/>
      <c r="GSK39" s="151"/>
      <c r="GSL39" s="151"/>
      <c r="GSM39" s="151"/>
      <c r="GSN39" s="151"/>
      <c r="GSO39" s="151"/>
      <c r="GSP39" s="151"/>
      <c r="GSQ39" s="151"/>
      <c r="GSR39" s="151"/>
      <c r="GSS39" s="151"/>
      <c r="GST39" s="151"/>
      <c r="GSU39" s="151"/>
      <c r="GSV39" s="151"/>
      <c r="GSW39" s="151"/>
      <c r="GSX39" s="151"/>
      <c r="GSY39" s="151"/>
      <c r="GSZ39" s="151"/>
      <c r="GTA39" s="151"/>
      <c r="GTB39" s="151"/>
      <c r="GTC39" s="151"/>
      <c r="GTD39" s="151"/>
      <c r="GTE39" s="151"/>
      <c r="GTF39" s="151"/>
      <c r="GTG39" s="151"/>
      <c r="GTH39" s="151"/>
      <c r="GTI39" s="151"/>
      <c r="GTJ39" s="151"/>
      <c r="GTK39" s="151"/>
      <c r="GTL39" s="151"/>
      <c r="GTM39" s="151"/>
    </row>
    <row r="40" spans="1:5265" s="151" customFormat="1" ht="15.75" x14ac:dyDescent="0.2">
      <c r="A40" s="554">
        <f t="shared" si="6"/>
        <v>35</v>
      </c>
      <c r="B40" s="521"/>
      <c r="C40" s="401"/>
      <c r="D40" s="179"/>
      <c r="E40" s="471"/>
      <c r="F40" s="180"/>
      <c r="G40" s="470">
        <f t="shared" si="7"/>
        <v>0</v>
      </c>
      <c r="H40" s="557"/>
      <c r="I40" s="338"/>
      <c r="J40" s="401"/>
      <c r="K40" s="401"/>
      <c r="L40" s="181"/>
      <c r="M40" s="179"/>
      <c r="N40" s="179"/>
      <c r="O40" s="175"/>
      <c r="P40" s="397"/>
      <c r="Q40" s="176"/>
      <c r="R40" s="175"/>
      <c r="S40" s="177"/>
      <c r="T40" s="405">
        <f t="shared" si="12"/>
        <v>0</v>
      </c>
      <c r="U40" s="406">
        <f t="shared" si="13"/>
        <v>0</v>
      </c>
      <c r="V40" s="407">
        <f t="shared" si="14"/>
        <v>0</v>
      </c>
      <c r="W40" s="182"/>
      <c r="X40" s="180"/>
      <c r="Y40" s="179"/>
      <c r="Z40" s="337"/>
      <c r="AA40" s="103"/>
      <c r="AB40" s="103"/>
      <c r="AC40" s="185"/>
      <c r="AD40" s="127"/>
      <c r="AE40" s="126">
        <f>SUMIF('PMO Worksheet'!N40,"No",'PMO Worksheet'!V40)</f>
        <v>0</v>
      </c>
      <c r="AF40" s="126">
        <f>SUMIF('PMO Worksheet'!N40,"No",'PMO Worksheet'!U40)</f>
        <v>0</v>
      </c>
      <c r="AG40" s="126">
        <f>SUMIF('PMO Worksheet'!N40,"yes",'PMO Worksheet'!V40)</f>
        <v>0</v>
      </c>
      <c r="AH40" s="126">
        <f>SUMIF('PMO Worksheet'!N40,"Yes",'PMO Worksheet'!U40)</f>
        <v>0</v>
      </c>
      <c r="AI40" s="127"/>
      <c r="AJ40" s="127"/>
      <c r="AK40" s="126">
        <f>SUMIF('PMO Worksheet'!P40,"down",'PMO Worksheet'!T40)</f>
        <v>0</v>
      </c>
      <c r="AL40" s="126">
        <f>SUMIF('PMO Worksheet'!P40,"Up",'PMO Worksheet'!T40)</f>
        <v>0</v>
      </c>
      <c r="AM40" s="126">
        <f>SUMIF('PMO Worksheet'!N40,"no",AL40)</f>
        <v>0</v>
      </c>
      <c r="AN40" s="126">
        <f>SUMIF('PMO Worksheet'!N40,"no",AK40)</f>
        <v>0</v>
      </c>
      <c r="AO40" s="126">
        <f>SUMIF('PMO Worksheet'!N40,"yes",AL40)</f>
        <v>0</v>
      </c>
      <c r="AP40" s="126">
        <f>SUMIF('PMO Worksheet'!N40,"Yes",AK40)</f>
        <v>0</v>
      </c>
      <c r="AQ40" s="165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</row>
    <row r="41" spans="1:5265" s="433" customFormat="1" ht="15.75" x14ac:dyDescent="0.2">
      <c r="A41" s="554">
        <f t="shared" si="6"/>
        <v>36</v>
      </c>
      <c r="B41" s="521"/>
      <c r="C41" s="401"/>
      <c r="D41" s="179"/>
      <c r="E41" s="471"/>
      <c r="F41" s="180"/>
      <c r="G41" s="470">
        <f t="shared" si="7"/>
        <v>0</v>
      </c>
      <c r="H41" s="557"/>
      <c r="I41" s="338"/>
      <c r="J41" s="82"/>
      <c r="K41" s="401"/>
      <c r="L41" s="181"/>
      <c r="M41" s="179"/>
      <c r="N41" s="338"/>
      <c r="O41" s="397"/>
      <c r="P41" s="397"/>
      <c r="Q41" s="176"/>
      <c r="R41" s="175"/>
      <c r="S41" s="177"/>
      <c r="T41" s="405">
        <f t="shared" si="12"/>
        <v>0</v>
      </c>
      <c r="U41" s="406">
        <f t="shared" si="13"/>
        <v>0</v>
      </c>
      <c r="V41" s="407">
        <f t="shared" si="14"/>
        <v>0</v>
      </c>
      <c r="W41" s="182"/>
      <c r="X41" s="180"/>
      <c r="Y41" s="179"/>
      <c r="Z41" s="337"/>
      <c r="AA41" s="103"/>
      <c r="AB41" s="103"/>
      <c r="AC41" s="185"/>
      <c r="AD41" s="127"/>
      <c r="AE41" s="126">
        <f>SUMIF('PMO Worksheet'!N41,"No",'PMO Worksheet'!V41)</f>
        <v>0</v>
      </c>
      <c r="AF41" s="126">
        <f>SUMIF('PMO Worksheet'!N41,"No",'PMO Worksheet'!U41)</f>
        <v>0</v>
      </c>
      <c r="AG41" s="126">
        <f>SUMIF('PMO Worksheet'!N41,"yes",'PMO Worksheet'!V41)</f>
        <v>0</v>
      </c>
      <c r="AH41" s="126">
        <f>SUMIF('PMO Worksheet'!N41,"Yes",'PMO Worksheet'!U41)</f>
        <v>0</v>
      </c>
      <c r="AI41" s="127"/>
      <c r="AJ41" s="127"/>
      <c r="AK41" s="126">
        <f>SUMIF('PMO Worksheet'!P41,"down",'PMO Worksheet'!T41)</f>
        <v>0</v>
      </c>
      <c r="AL41" s="126">
        <f>SUMIF('PMO Worksheet'!P41,"Up",'PMO Worksheet'!T41)</f>
        <v>0</v>
      </c>
      <c r="AM41" s="126">
        <f>SUMIF('PMO Worksheet'!N41,"no",AL41)</f>
        <v>0</v>
      </c>
      <c r="AN41" s="126">
        <f>SUMIF('PMO Worksheet'!N41,"no",AK41)</f>
        <v>0</v>
      </c>
      <c r="AO41" s="126">
        <f>SUMIF('PMO Worksheet'!N41,"yes",AL41)</f>
        <v>0</v>
      </c>
      <c r="AP41" s="126">
        <f>SUMIF('PMO Worksheet'!N41,"Yes",AK41)</f>
        <v>0</v>
      </c>
      <c r="AQ41" s="165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151"/>
      <c r="DW41" s="151"/>
      <c r="DX41" s="151"/>
      <c r="DY41" s="151"/>
      <c r="DZ41" s="151"/>
      <c r="EA41" s="151"/>
      <c r="EB41" s="151"/>
      <c r="EC41" s="151"/>
      <c r="ED41" s="151"/>
      <c r="EE41" s="151"/>
      <c r="EF41" s="151"/>
      <c r="EG41" s="151"/>
      <c r="EH41" s="151"/>
      <c r="EI41" s="151"/>
      <c r="EJ41" s="151"/>
      <c r="EK41" s="151"/>
      <c r="EL41" s="151"/>
      <c r="EM41" s="151"/>
      <c r="EN41" s="151"/>
      <c r="EO41" s="151"/>
      <c r="EP41" s="151"/>
      <c r="EQ41" s="151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  <c r="FF41" s="151"/>
      <c r="FG41" s="151"/>
      <c r="FH41" s="151"/>
      <c r="FI41" s="151"/>
      <c r="FJ41" s="151"/>
      <c r="FK41" s="151"/>
      <c r="FL41" s="151"/>
      <c r="FM41" s="151"/>
      <c r="FN41" s="151"/>
      <c r="FO41" s="151"/>
      <c r="FP41" s="151"/>
      <c r="FQ41" s="151"/>
      <c r="FR41" s="151"/>
      <c r="FS41" s="151"/>
      <c r="FT41" s="151"/>
      <c r="FU41" s="151"/>
      <c r="FV41" s="151"/>
      <c r="FW41" s="151"/>
      <c r="FX41" s="151"/>
      <c r="FY41" s="151"/>
      <c r="FZ41" s="151"/>
      <c r="GA41" s="151"/>
      <c r="GB41" s="151"/>
      <c r="GC41" s="151"/>
      <c r="GD41" s="151"/>
      <c r="GE41" s="151"/>
      <c r="GF41" s="151"/>
      <c r="GG41" s="151"/>
      <c r="GH41" s="151"/>
      <c r="GI41" s="151"/>
      <c r="GJ41" s="151"/>
      <c r="GK41" s="151"/>
      <c r="GL41" s="151"/>
      <c r="GM41" s="151"/>
      <c r="GN41" s="151"/>
      <c r="GO41" s="151"/>
      <c r="GP41" s="151"/>
      <c r="GQ41" s="151"/>
      <c r="GR41" s="151"/>
      <c r="GS41" s="151"/>
      <c r="GT41" s="151"/>
      <c r="GU41" s="151"/>
      <c r="GV41" s="151"/>
      <c r="GW41" s="151"/>
      <c r="GX41" s="151"/>
      <c r="GY41" s="151"/>
      <c r="GZ41" s="151"/>
      <c r="HA41" s="151"/>
      <c r="HB41" s="151"/>
      <c r="HC41" s="151"/>
      <c r="HD41" s="151"/>
      <c r="HE41" s="151"/>
      <c r="HF41" s="151"/>
      <c r="HG41" s="151"/>
      <c r="HH41" s="151"/>
      <c r="HI41" s="151"/>
      <c r="HJ41" s="151"/>
      <c r="HK41" s="151"/>
      <c r="HL41" s="151"/>
      <c r="HM41" s="151"/>
      <c r="HN41" s="151"/>
      <c r="HO41" s="151"/>
      <c r="HP41" s="151"/>
      <c r="HQ41" s="151"/>
      <c r="HR41" s="151"/>
      <c r="HS41" s="151"/>
      <c r="HT41" s="151"/>
      <c r="HU41" s="151"/>
      <c r="HV41" s="151"/>
      <c r="HW41" s="151"/>
      <c r="HX41" s="151"/>
      <c r="HY41" s="151"/>
      <c r="HZ41" s="151"/>
      <c r="IA41" s="151"/>
      <c r="IB41" s="151"/>
      <c r="IC41" s="151"/>
      <c r="ID41" s="151"/>
      <c r="IE41" s="151"/>
      <c r="IF41" s="151"/>
      <c r="IG41" s="151"/>
      <c r="IH41" s="151"/>
      <c r="II41" s="151"/>
      <c r="IJ41" s="151"/>
      <c r="IK41" s="151"/>
      <c r="IL41" s="151"/>
      <c r="IM41" s="151"/>
      <c r="IN41" s="151"/>
      <c r="IO41" s="151"/>
      <c r="IP41" s="151"/>
      <c r="IQ41" s="151"/>
      <c r="IR41" s="151"/>
      <c r="IS41" s="151"/>
      <c r="IT41" s="151"/>
      <c r="IU41" s="151"/>
      <c r="IV41" s="151"/>
      <c r="IW41" s="151"/>
      <c r="IX41" s="151"/>
      <c r="IY41" s="151"/>
      <c r="IZ41" s="151"/>
      <c r="JA41" s="151"/>
      <c r="JB41" s="151"/>
      <c r="JC41" s="151"/>
      <c r="JD41" s="151"/>
      <c r="JE41" s="151"/>
      <c r="JF41" s="151"/>
      <c r="JG41" s="151"/>
      <c r="JH41" s="151"/>
      <c r="JI41" s="151"/>
      <c r="JJ41" s="151"/>
      <c r="JK41" s="151"/>
      <c r="JL41" s="151"/>
      <c r="JM41" s="151"/>
      <c r="JN41" s="151"/>
      <c r="JO41" s="151"/>
      <c r="JP41" s="151"/>
      <c r="JQ41" s="151"/>
      <c r="JR41" s="151"/>
      <c r="JS41" s="151"/>
      <c r="JT41" s="151"/>
      <c r="JU41" s="151"/>
      <c r="JV41" s="151"/>
      <c r="JW41" s="151"/>
      <c r="JX41" s="151"/>
      <c r="JY41" s="151"/>
      <c r="JZ41" s="151"/>
      <c r="KA41" s="151"/>
      <c r="KB41" s="151"/>
      <c r="KC41" s="151"/>
      <c r="KD41" s="151"/>
      <c r="KE41" s="151"/>
      <c r="KF41" s="151"/>
      <c r="KG41" s="151"/>
      <c r="KH41" s="151"/>
      <c r="KI41" s="151"/>
      <c r="KJ41" s="151"/>
      <c r="KK41" s="151"/>
      <c r="KL41" s="151"/>
      <c r="KM41" s="151"/>
      <c r="KN41" s="151"/>
      <c r="KO41" s="151"/>
      <c r="KP41" s="151"/>
      <c r="KQ41" s="151"/>
      <c r="KR41" s="151"/>
      <c r="KS41" s="151"/>
      <c r="KT41" s="151"/>
      <c r="KU41" s="151"/>
      <c r="KV41" s="151"/>
      <c r="KW41" s="151"/>
      <c r="KX41" s="151"/>
      <c r="KY41" s="151"/>
      <c r="KZ41" s="151"/>
      <c r="LA41" s="151"/>
      <c r="LB41" s="151"/>
      <c r="LC41" s="151"/>
      <c r="LD41" s="151"/>
      <c r="LE41" s="151"/>
      <c r="LF41" s="151"/>
      <c r="LG41" s="151"/>
      <c r="LH41" s="151"/>
      <c r="LI41" s="151"/>
      <c r="LJ41" s="151"/>
      <c r="LK41" s="151"/>
      <c r="LL41" s="151"/>
      <c r="LM41" s="151"/>
      <c r="LN41" s="151"/>
      <c r="LO41" s="151"/>
      <c r="LP41" s="151"/>
      <c r="LQ41" s="151"/>
      <c r="LR41" s="151"/>
      <c r="LS41" s="151"/>
      <c r="LT41" s="151"/>
      <c r="LU41" s="151"/>
      <c r="LV41" s="151"/>
      <c r="LW41" s="151"/>
      <c r="LX41" s="151"/>
      <c r="LY41" s="151"/>
      <c r="LZ41" s="151"/>
      <c r="MA41" s="151"/>
      <c r="MB41" s="151"/>
      <c r="MC41" s="151"/>
      <c r="MD41" s="151"/>
      <c r="ME41" s="151"/>
      <c r="MF41" s="151"/>
      <c r="MG41" s="151"/>
      <c r="MH41" s="151"/>
      <c r="MI41" s="151"/>
      <c r="MJ41" s="151"/>
      <c r="MK41" s="151"/>
      <c r="ML41" s="151"/>
      <c r="MM41" s="151"/>
      <c r="MN41" s="151"/>
      <c r="MO41" s="151"/>
      <c r="MP41" s="151"/>
      <c r="MQ41" s="151"/>
      <c r="MR41" s="151"/>
      <c r="MS41" s="151"/>
      <c r="MT41" s="151"/>
      <c r="MU41" s="151"/>
      <c r="MV41" s="151"/>
      <c r="MW41" s="151"/>
      <c r="MX41" s="151"/>
      <c r="MY41" s="151"/>
      <c r="MZ41" s="151"/>
      <c r="NA41" s="151"/>
      <c r="NB41" s="151"/>
      <c r="NC41" s="151"/>
      <c r="ND41" s="151"/>
      <c r="NE41" s="151"/>
      <c r="NF41" s="151"/>
      <c r="NG41" s="151"/>
      <c r="NH41" s="151"/>
      <c r="NI41" s="151"/>
      <c r="NJ41" s="151"/>
      <c r="NK41" s="151"/>
      <c r="NL41" s="151"/>
      <c r="NM41" s="151"/>
      <c r="NN41" s="151"/>
      <c r="NO41" s="151"/>
      <c r="NP41" s="151"/>
      <c r="NQ41" s="151"/>
      <c r="NR41" s="151"/>
      <c r="NS41" s="151"/>
      <c r="NT41" s="151"/>
      <c r="NU41" s="151"/>
      <c r="NV41" s="151"/>
      <c r="NW41" s="151"/>
      <c r="NX41" s="151"/>
      <c r="NY41" s="151"/>
      <c r="NZ41" s="151"/>
      <c r="OA41" s="151"/>
      <c r="OB41" s="151"/>
      <c r="OC41" s="151"/>
      <c r="OD41" s="151"/>
      <c r="OE41" s="151"/>
      <c r="OF41" s="151"/>
      <c r="OG41" s="151"/>
      <c r="OH41" s="151"/>
      <c r="OI41" s="151"/>
      <c r="OJ41" s="151"/>
      <c r="OK41" s="151"/>
      <c r="OL41" s="151"/>
      <c r="OM41" s="151"/>
      <c r="ON41" s="151"/>
      <c r="OO41" s="151"/>
      <c r="OP41" s="151"/>
      <c r="OQ41" s="151"/>
      <c r="OR41" s="151"/>
      <c r="OS41" s="151"/>
      <c r="OT41" s="151"/>
      <c r="OU41" s="151"/>
      <c r="OV41" s="151"/>
      <c r="OW41" s="151"/>
      <c r="OX41" s="151"/>
      <c r="OY41" s="151"/>
      <c r="OZ41" s="151"/>
      <c r="PA41" s="151"/>
      <c r="PB41" s="151"/>
      <c r="PC41" s="151"/>
      <c r="PD41" s="151"/>
      <c r="PE41" s="151"/>
      <c r="PF41" s="151"/>
      <c r="PG41" s="151"/>
      <c r="PH41" s="151"/>
      <c r="PI41" s="151"/>
      <c r="PJ41" s="151"/>
      <c r="PK41" s="151"/>
      <c r="PL41" s="151"/>
      <c r="PM41" s="151"/>
      <c r="PN41" s="151"/>
      <c r="PO41" s="151"/>
      <c r="PP41" s="151"/>
      <c r="PQ41" s="151"/>
      <c r="PR41" s="151"/>
      <c r="PS41" s="151"/>
      <c r="PT41" s="151"/>
      <c r="PU41" s="151"/>
      <c r="PV41" s="151"/>
      <c r="PW41" s="151"/>
      <c r="PX41" s="151"/>
      <c r="PY41" s="151"/>
      <c r="PZ41" s="151"/>
      <c r="QA41" s="151"/>
      <c r="QB41" s="151"/>
      <c r="QC41" s="151"/>
      <c r="QD41" s="151"/>
      <c r="QE41" s="151"/>
      <c r="QF41" s="151"/>
      <c r="QG41" s="151"/>
      <c r="QH41" s="151"/>
      <c r="QI41" s="151"/>
      <c r="QJ41" s="151"/>
      <c r="QK41" s="151"/>
      <c r="QL41" s="151"/>
      <c r="QM41" s="151"/>
      <c r="QN41" s="151"/>
      <c r="QO41" s="151"/>
      <c r="QP41" s="151"/>
      <c r="QQ41" s="151"/>
      <c r="QR41" s="151"/>
      <c r="QS41" s="151"/>
      <c r="QT41" s="151"/>
      <c r="QU41" s="151"/>
      <c r="QV41" s="151"/>
      <c r="QW41" s="151"/>
      <c r="QX41" s="151"/>
      <c r="QY41" s="151"/>
      <c r="QZ41" s="151"/>
      <c r="RA41" s="151"/>
      <c r="RB41" s="151"/>
      <c r="RC41" s="151"/>
      <c r="RD41" s="151"/>
      <c r="RE41" s="151"/>
      <c r="RF41" s="151"/>
      <c r="RG41" s="151"/>
      <c r="RH41" s="151"/>
      <c r="RI41" s="151"/>
      <c r="RJ41" s="151"/>
      <c r="RK41" s="151"/>
      <c r="RL41" s="151"/>
      <c r="RM41" s="151"/>
      <c r="RN41" s="151"/>
      <c r="RO41" s="151"/>
      <c r="RP41" s="151"/>
      <c r="RQ41" s="151"/>
      <c r="RR41" s="151"/>
      <c r="RS41" s="151"/>
      <c r="RT41" s="151"/>
      <c r="RU41" s="151"/>
      <c r="RV41" s="151"/>
      <c r="RW41" s="151"/>
      <c r="RX41" s="151"/>
      <c r="RY41" s="151"/>
      <c r="RZ41" s="151"/>
      <c r="SA41" s="151"/>
      <c r="SB41" s="151"/>
      <c r="SC41" s="151"/>
      <c r="SD41" s="151"/>
      <c r="SE41" s="151"/>
      <c r="SF41" s="151"/>
      <c r="SG41" s="151"/>
      <c r="SH41" s="151"/>
      <c r="SI41" s="151"/>
      <c r="SJ41" s="151"/>
      <c r="SK41" s="151"/>
      <c r="SL41" s="151"/>
      <c r="SM41" s="151"/>
      <c r="SN41" s="151"/>
      <c r="SO41" s="151"/>
      <c r="SP41" s="151"/>
      <c r="SQ41" s="151"/>
      <c r="SR41" s="151"/>
      <c r="SS41" s="151"/>
      <c r="ST41" s="151"/>
      <c r="SU41" s="151"/>
      <c r="SV41" s="151"/>
      <c r="SW41" s="151"/>
      <c r="SX41" s="151"/>
      <c r="SY41" s="151"/>
      <c r="SZ41" s="151"/>
      <c r="TA41" s="151"/>
      <c r="TB41" s="151"/>
      <c r="TC41" s="151"/>
      <c r="TD41" s="151"/>
      <c r="TE41" s="151"/>
      <c r="TF41" s="151"/>
      <c r="TG41" s="151"/>
      <c r="TH41" s="151"/>
      <c r="TI41" s="151"/>
      <c r="TJ41" s="151"/>
      <c r="TK41" s="151"/>
      <c r="TL41" s="151"/>
      <c r="TM41" s="151"/>
      <c r="TN41" s="151"/>
      <c r="TO41" s="151"/>
      <c r="TP41" s="151"/>
      <c r="TQ41" s="151"/>
      <c r="TR41" s="151"/>
      <c r="TS41" s="151"/>
      <c r="TT41" s="151"/>
      <c r="TU41" s="151"/>
      <c r="TV41" s="151"/>
      <c r="TW41" s="151"/>
      <c r="TX41" s="151"/>
      <c r="TY41" s="151"/>
      <c r="TZ41" s="151"/>
      <c r="UA41" s="151"/>
      <c r="UB41" s="151"/>
      <c r="UC41" s="151"/>
      <c r="UD41" s="151"/>
      <c r="UE41" s="151"/>
      <c r="UF41" s="151"/>
      <c r="UG41" s="151"/>
      <c r="UH41" s="151"/>
      <c r="UI41" s="151"/>
      <c r="UJ41" s="151"/>
      <c r="UK41" s="151"/>
      <c r="UL41" s="151"/>
      <c r="UM41" s="151"/>
      <c r="UN41" s="151"/>
      <c r="UO41" s="151"/>
      <c r="UP41" s="151"/>
      <c r="UQ41" s="151"/>
      <c r="UR41" s="151"/>
      <c r="US41" s="151"/>
      <c r="UT41" s="151"/>
      <c r="UU41" s="151"/>
      <c r="UV41" s="151"/>
      <c r="UW41" s="151"/>
      <c r="UX41" s="151"/>
      <c r="UY41" s="151"/>
      <c r="UZ41" s="151"/>
      <c r="VA41" s="151"/>
      <c r="VB41" s="151"/>
      <c r="VC41" s="151"/>
      <c r="VD41" s="151"/>
      <c r="VE41" s="151"/>
      <c r="VF41" s="151"/>
      <c r="VG41" s="151"/>
      <c r="VH41" s="151"/>
      <c r="VI41" s="151"/>
      <c r="VJ41" s="151"/>
      <c r="VK41" s="151"/>
      <c r="VL41" s="151"/>
      <c r="VM41" s="151"/>
      <c r="VN41" s="151"/>
      <c r="VO41" s="151"/>
      <c r="VP41" s="151"/>
      <c r="VQ41" s="151"/>
      <c r="VR41" s="151"/>
      <c r="VS41" s="151"/>
      <c r="VT41" s="151"/>
      <c r="VU41" s="151"/>
      <c r="VV41" s="151"/>
      <c r="VW41" s="151"/>
      <c r="VX41" s="151"/>
      <c r="VY41" s="151"/>
      <c r="VZ41" s="151"/>
      <c r="WA41" s="151"/>
      <c r="WB41" s="151"/>
      <c r="WC41" s="151"/>
      <c r="WD41" s="151"/>
      <c r="WE41" s="151"/>
      <c r="WF41" s="151"/>
      <c r="WG41" s="151"/>
      <c r="WH41" s="151"/>
      <c r="WI41" s="151"/>
      <c r="WJ41" s="151"/>
      <c r="WK41" s="151"/>
      <c r="WL41" s="151"/>
      <c r="WM41" s="151"/>
      <c r="WN41" s="151"/>
      <c r="WO41" s="151"/>
      <c r="WP41" s="151"/>
      <c r="WQ41" s="151"/>
      <c r="WR41" s="151"/>
      <c r="WS41" s="151"/>
      <c r="WT41" s="151"/>
      <c r="WU41" s="151"/>
      <c r="WV41" s="151"/>
      <c r="WW41" s="151"/>
      <c r="WX41" s="151"/>
      <c r="WY41" s="151"/>
      <c r="WZ41" s="151"/>
      <c r="XA41" s="151"/>
      <c r="XB41" s="151"/>
      <c r="XC41" s="151"/>
      <c r="XD41" s="151"/>
      <c r="XE41" s="151"/>
      <c r="XF41" s="151"/>
      <c r="XG41" s="151"/>
      <c r="XH41" s="151"/>
      <c r="XI41" s="151"/>
      <c r="XJ41" s="151"/>
      <c r="XK41" s="151"/>
      <c r="XL41" s="151"/>
      <c r="XM41" s="151"/>
      <c r="XN41" s="151"/>
      <c r="XO41" s="151"/>
      <c r="XP41" s="151"/>
      <c r="XQ41" s="151"/>
      <c r="XR41" s="151"/>
      <c r="XS41" s="151"/>
      <c r="XT41" s="151"/>
      <c r="XU41" s="151"/>
      <c r="XV41" s="151"/>
      <c r="XW41" s="151"/>
      <c r="XX41" s="151"/>
      <c r="XY41" s="151"/>
      <c r="XZ41" s="151"/>
      <c r="YA41" s="151"/>
      <c r="YB41" s="151"/>
      <c r="YC41" s="151"/>
      <c r="YD41" s="151"/>
      <c r="YE41" s="151"/>
      <c r="YF41" s="151"/>
      <c r="YG41" s="151"/>
      <c r="YH41" s="151"/>
      <c r="YI41" s="151"/>
      <c r="YJ41" s="151"/>
      <c r="YK41" s="151"/>
      <c r="YL41" s="151"/>
      <c r="YM41" s="151"/>
      <c r="YN41" s="151"/>
      <c r="YO41" s="151"/>
      <c r="YP41" s="151"/>
      <c r="YQ41" s="151"/>
      <c r="YR41" s="151"/>
      <c r="YS41" s="151"/>
      <c r="YT41" s="151"/>
      <c r="YU41" s="151"/>
      <c r="YV41" s="151"/>
      <c r="YW41" s="151"/>
      <c r="YX41" s="151"/>
      <c r="YY41" s="151"/>
      <c r="YZ41" s="151"/>
      <c r="ZA41" s="151"/>
      <c r="ZB41" s="151"/>
      <c r="ZC41" s="151"/>
      <c r="ZD41" s="151"/>
      <c r="ZE41" s="151"/>
      <c r="ZF41" s="151"/>
      <c r="ZG41" s="151"/>
      <c r="ZH41" s="151"/>
      <c r="ZI41" s="151"/>
      <c r="ZJ41" s="151"/>
      <c r="ZK41" s="151"/>
      <c r="ZL41" s="151"/>
      <c r="ZM41" s="151"/>
      <c r="ZN41" s="151"/>
      <c r="ZO41" s="151"/>
      <c r="ZP41" s="151"/>
      <c r="ZQ41" s="151"/>
      <c r="ZR41" s="151"/>
      <c r="ZS41" s="151"/>
      <c r="ZT41" s="151"/>
      <c r="ZU41" s="151"/>
      <c r="ZV41" s="151"/>
      <c r="ZW41" s="151"/>
      <c r="ZX41" s="151"/>
      <c r="ZY41" s="151"/>
      <c r="ZZ41" s="151"/>
      <c r="AAA41" s="151"/>
      <c r="AAB41" s="151"/>
      <c r="AAC41" s="151"/>
      <c r="AAD41" s="151"/>
      <c r="AAE41" s="151"/>
      <c r="AAF41" s="151"/>
      <c r="AAG41" s="151"/>
      <c r="AAH41" s="151"/>
      <c r="AAI41" s="151"/>
      <c r="AAJ41" s="151"/>
      <c r="AAK41" s="151"/>
      <c r="AAL41" s="151"/>
      <c r="AAM41" s="151"/>
      <c r="AAN41" s="151"/>
      <c r="AAO41" s="151"/>
      <c r="AAP41" s="151"/>
      <c r="AAQ41" s="151"/>
      <c r="AAR41" s="151"/>
      <c r="AAS41" s="151"/>
      <c r="AAT41" s="151"/>
      <c r="AAU41" s="151"/>
      <c r="AAV41" s="151"/>
      <c r="AAW41" s="151"/>
      <c r="AAX41" s="151"/>
      <c r="AAY41" s="151"/>
      <c r="AAZ41" s="151"/>
      <c r="ABA41" s="151"/>
      <c r="ABB41" s="151"/>
      <c r="ABC41" s="151"/>
      <c r="ABD41" s="151"/>
      <c r="ABE41" s="151"/>
      <c r="ABF41" s="151"/>
      <c r="ABG41" s="151"/>
      <c r="ABH41" s="151"/>
      <c r="ABI41" s="151"/>
      <c r="ABJ41" s="151"/>
      <c r="ABK41" s="151"/>
      <c r="ABL41" s="151"/>
      <c r="ABM41" s="151"/>
      <c r="ABN41" s="151"/>
      <c r="ABO41" s="151"/>
      <c r="ABP41" s="151"/>
      <c r="ABQ41" s="151"/>
      <c r="ABR41" s="151"/>
      <c r="ABS41" s="151"/>
      <c r="ABT41" s="151"/>
      <c r="ABU41" s="151"/>
      <c r="ABV41" s="151"/>
      <c r="ABW41" s="151"/>
      <c r="ABX41" s="151"/>
      <c r="ABY41" s="151"/>
      <c r="ABZ41" s="151"/>
      <c r="ACA41" s="151"/>
      <c r="ACB41" s="151"/>
      <c r="ACC41" s="151"/>
      <c r="ACD41" s="151"/>
      <c r="ACE41" s="151"/>
      <c r="ACF41" s="151"/>
      <c r="ACG41" s="151"/>
      <c r="ACH41" s="151"/>
      <c r="ACI41" s="151"/>
      <c r="ACJ41" s="151"/>
      <c r="ACK41" s="151"/>
      <c r="ACL41" s="151"/>
      <c r="ACM41" s="151"/>
      <c r="ACN41" s="151"/>
      <c r="ACO41" s="151"/>
      <c r="ACP41" s="151"/>
      <c r="ACQ41" s="151"/>
      <c r="ACR41" s="151"/>
      <c r="ACS41" s="151"/>
      <c r="ACT41" s="151"/>
      <c r="ACU41" s="151"/>
      <c r="ACV41" s="151"/>
      <c r="ACW41" s="151"/>
      <c r="ACX41" s="151"/>
      <c r="ACY41" s="151"/>
      <c r="ACZ41" s="151"/>
      <c r="ADA41" s="151"/>
      <c r="ADB41" s="151"/>
      <c r="ADC41" s="151"/>
      <c r="ADD41" s="151"/>
      <c r="ADE41" s="151"/>
      <c r="ADF41" s="151"/>
      <c r="ADG41" s="151"/>
      <c r="ADH41" s="151"/>
      <c r="ADI41" s="151"/>
      <c r="ADJ41" s="151"/>
      <c r="ADK41" s="151"/>
      <c r="ADL41" s="151"/>
      <c r="ADM41" s="151"/>
      <c r="ADN41" s="151"/>
      <c r="ADO41" s="151"/>
      <c r="ADP41" s="151"/>
      <c r="ADQ41" s="151"/>
      <c r="ADR41" s="151"/>
      <c r="ADS41" s="151"/>
      <c r="ADT41" s="151"/>
      <c r="ADU41" s="151"/>
      <c r="ADV41" s="151"/>
      <c r="ADW41" s="151"/>
      <c r="ADX41" s="151"/>
      <c r="ADY41" s="151"/>
      <c r="ADZ41" s="151"/>
      <c r="AEA41" s="151"/>
      <c r="AEB41" s="151"/>
      <c r="AEC41" s="151"/>
      <c r="AED41" s="151"/>
      <c r="AEE41" s="151"/>
      <c r="AEF41" s="151"/>
      <c r="AEG41" s="151"/>
      <c r="AEH41" s="151"/>
      <c r="AEI41" s="151"/>
      <c r="AEJ41" s="151"/>
      <c r="AEK41" s="151"/>
      <c r="AEL41" s="151"/>
      <c r="AEM41" s="151"/>
      <c r="AEN41" s="151"/>
      <c r="AEO41" s="151"/>
      <c r="AEP41" s="151"/>
      <c r="AEQ41" s="151"/>
      <c r="AER41" s="151"/>
      <c r="AES41" s="151"/>
      <c r="AET41" s="151"/>
      <c r="AEU41" s="151"/>
      <c r="AEV41" s="151"/>
      <c r="AEW41" s="151"/>
      <c r="AEX41" s="151"/>
      <c r="AEY41" s="151"/>
      <c r="AEZ41" s="151"/>
      <c r="AFA41" s="151"/>
      <c r="AFB41" s="151"/>
      <c r="AFC41" s="151"/>
      <c r="AFD41" s="151"/>
      <c r="AFE41" s="151"/>
      <c r="AFF41" s="151"/>
      <c r="AFG41" s="151"/>
      <c r="AFH41" s="151"/>
      <c r="AFI41" s="151"/>
      <c r="AFJ41" s="151"/>
      <c r="AFK41" s="151"/>
      <c r="AFL41" s="151"/>
      <c r="AFM41" s="151"/>
      <c r="AFN41" s="151"/>
      <c r="AFO41" s="151"/>
      <c r="AFP41" s="151"/>
      <c r="AFQ41" s="151"/>
      <c r="AFR41" s="151"/>
      <c r="AFS41" s="151"/>
      <c r="AFT41" s="151"/>
      <c r="AFU41" s="151"/>
      <c r="AFV41" s="151"/>
      <c r="AFW41" s="151"/>
      <c r="AFX41" s="151"/>
      <c r="AFY41" s="151"/>
      <c r="AFZ41" s="151"/>
      <c r="AGA41" s="151"/>
      <c r="AGB41" s="151"/>
      <c r="AGC41" s="151"/>
      <c r="AGD41" s="151"/>
      <c r="AGE41" s="151"/>
      <c r="AGF41" s="151"/>
      <c r="AGG41" s="151"/>
      <c r="AGH41" s="151"/>
      <c r="AGI41" s="151"/>
      <c r="AGJ41" s="151"/>
      <c r="AGK41" s="151"/>
      <c r="AGL41" s="151"/>
      <c r="AGM41" s="151"/>
      <c r="AGN41" s="151"/>
      <c r="AGO41" s="151"/>
      <c r="AGP41" s="151"/>
      <c r="AGQ41" s="151"/>
      <c r="AGR41" s="151"/>
      <c r="AGS41" s="151"/>
      <c r="AGT41" s="151"/>
      <c r="AGU41" s="151"/>
      <c r="AGV41" s="151"/>
      <c r="AGW41" s="151"/>
      <c r="AGX41" s="151"/>
      <c r="AGY41" s="151"/>
      <c r="AGZ41" s="151"/>
      <c r="AHA41" s="151"/>
      <c r="AHB41" s="151"/>
      <c r="AHC41" s="151"/>
      <c r="AHD41" s="151"/>
      <c r="AHE41" s="151"/>
      <c r="AHF41" s="151"/>
      <c r="AHG41" s="151"/>
      <c r="AHH41" s="151"/>
      <c r="AHI41" s="151"/>
      <c r="AHJ41" s="151"/>
      <c r="AHK41" s="151"/>
      <c r="AHL41" s="151"/>
      <c r="AHM41" s="151"/>
      <c r="AHN41" s="151"/>
      <c r="AHO41" s="151"/>
      <c r="AHP41" s="151"/>
      <c r="AHQ41" s="151"/>
      <c r="AHR41" s="151"/>
      <c r="AHS41" s="151"/>
      <c r="AHT41" s="151"/>
      <c r="AHU41" s="151"/>
      <c r="AHV41" s="151"/>
      <c r="AHW41" s="151"/>
      <c r="AHX41" s="151"/>
      <c r="AHY41" s="151"/>
      <c r="AHZ41" s="151"/>
      <c r="AIA41" s="151"/>
      <c r="AIB41" s="151"/>
      <c r="AIC41" s="151"/>
      <c r="AID41" s="151"/>
      <c r="AIE41" s="151"/>
      <c r="AIF41" s="151"/>
      <c r="AIG41" s="151"/>
      <c r="AIH41" s="151"/>
      <c r="AII41" s="151"/>
      <c r="AIJ41" s="151"/>
      <c r="AIK41" s="151"/>
      <c r="AIL41" s="151"/>
      <c r="AIM41" s="151"/>
      <c r="AIN41" s="151"/>
      <c r="AIO41" s="151"/>
      <c r="AIP41" s="151"/>
      <c r="AIQ41" s="151"/>
      <c r="AIR41" s="151"/>
      <c r="AIS41" s="151"/>
      <c r="AIT41" s="151"/>
      <c r="AIU41" s="151"/>
      <c r="AIV41" s="151"/>
      <c r="AIW41" s="151"/>
      <c r="AIX41" s="151"/>
      <c r="AIY41" s="151"/>
      <c r="AIZ41" s="151"/>
      <c r="AJA41" s="151"/>
      <c r="AJB41" s="151"/>
      <c r="AJC41" s="151"/>
      <c r="AJD41" s="151"/>
      <c r="AJE41" s="151"/>
      <c r="AJF41" s="151"/>
      <c r="AJG41" s="151"/>
      <c r="AJH41" s="151"/>
      <c r="AJI41" s="151"/>
      <c r="AJJ41" s="151"/>
      <c r="AJK41" s="151"/>
      <c r="AJL41" s="151"/>
      <c r="AJM41" s="151"/>
      <c r="AJN41" s="151"/>
      <c r="AJO41" s="151"/>
      <c r="AJP41" s="151"/>
      <c r="AJQ41" s="151"/>
      <c r="AJR41" s="151"/>
      <c r="AJS41" s="151"/>
      <c r="AJT41" s="151"/>
      <c r="AJU41" s="151"/>
      <c r="AJV41" s="151"/>
      <c r="AJW41" s="151"/>
      <c r="AJX41" s="151"/>
      <c r="AJY41" s="151"/>
      <c r="AJZ41" s="151"/>
      <c r="AKA41" s="151"/>
      <c r="AKB41" s="151"/>
      <c r="AKC41" s="151"/>
      <c r="AKD41" s="151"/>
      <c r="AKE41" s="151"/>
      <c r="AKF41" s="151"/>
      <c r="AKG41" s="151"/>
      <c r="AKH41" s="151"/>
      <c r="AKI41" s="151"/>
      <c r="AKJ41" s="151"/>
      <c r="AKK41" s="151"/>
      <c r="AKL41" s="151"/>
      <c r="AKM41" s="151"/>
      <c r="AKN41" s="151"/>
      <c r="AKO41" s="151"/>
      <c r="AKP41" s="151"/>
      <c r="AKQ41" s="151"/>
      <c r="AKR41" s="151"/>
      <c r="AKS41" s="151"/>
      <c r="AKT41" s="151"/>
      <c r="AKU41" s="151"/>
      <c r="AKV41" s="151"/>
      <c r="AKW41" s="151"/>
      <c r="AKX41" s="151"/>
      <c r="AKY41" s="151"/>
      <c r="AKZ41" s="151"/>
      <c r="ALA41" s="151"/>
      <c r="ALB41" s="151"/>
      <c r="ALC41" s="151"/>
      <c r="ALD41" s="151"/>
      <c r="ALE41" s="151"/>
      <c r="ALF41" s="151"/>
      <c r="ALG41" s="151"/>
      <c r="ALH41" s="151"/>
      <c r="ALI41" s="151"/>
      <c r="ALJ41" s="151"/>
      <c r="ALK41" s="151"/>
      <c r="ALL41" s="151"/>
      <c r="ALM41" s="151"/>
      <c r="ALN41" s="151"/>
      <c r="ALO41" s="151"/>
      <c r="ALP41" s="151"/>
      <c r="ALQ41" s="151"/>
      <c r="ALR41" s="151"/>
      <c r="ALS41" s="151"/>
      <c r="ALT41" s="151"/>
      <c r="ALU41" s="151"/>
      <c r="ALV41" s="151"/>
      <c r="ALW41" s="151"/>
      <c r="ALX41" s="151"/>
      <c r="ALY41" s="151"/>
      <c r="ALZ41" s="151"/>
      <c r="AMA41" s="151"/>
      <c r="AMB41" s="151"/>
      <c r="AMC41" s="151"/>
      <c r="AMD41" s="151"/>
      <c r="AME41" s="151"/>
      <c r="AMF41" s="151"/>
      <c r="AMG41" s="151"/>
      <c r="AMH41" s="151"/>
      <c r="AMI41" s="151"/>
      <c r="AMJ41" s="151"/>
      <c r="AMK41" s="151"/>
      <c r="AML41" s="151"/>
      <c r="AMM41" s="151"/>
      <c r="AMN41" s="151"/>
      <c r="AMO41" s="151"/>
      <c r="AMP41" s="151"/>
      <c r="AMQ41" s="151"/>
      <c r="AMR41" s="151"/>
      <c r="AMS41" s="151"/>
      <c r="AMT41" s="151"/>
      <c r="AMU41" s="151"/>
      <c r="AMV41" s="151"/>
      <c r="AMW41" s="151"/>
      <c r="AMX41" s="151"/>
      <c r="AMY41" s="151"/>
      <c r="AMZ41" s="151"/>
      <c r="ANA41" s="151"/>
      <c r="ANB41" s="151"/>
      <c r="ANC41" s="151"/>
      <c r="AND41" s="151"/>
      <c r="ANE41" s="151"/>
      <c r="ANF41" s="151"/>
      <c r="ANG41" s="151"/>
      <c r="ANH41" s="151"/>
      <c r="ANI41" s="151"/>
      <c r="ANJ41" s="151"/>
      <c r="ANK41" s="151"/>
      <c r="ANL41" s="151"/>
      <c r="ANM41" s="151"/>
      <c r="ANN41" s="151"/>
      <c r="ANO41" s="151"/>
      <c r="ANP41" s="151"/>
      <c r="ANQ41" s="151"/>
      <c r="ANR41" s="151"/>
      <c r="ANS41" s="151"/>
      <c r="ANT41" s="151"/>
      <c r="ANU41" s="151"/>
      <c r="ANV41" s="151"/>
      <c r="ANW41" s="151"/>
      <c r="ANX41" s="151"/>
      <c r="ANY41" s="151"/>
      <c r="ANZ41" s="151"/>
      <c r="AOA41" s="151"/>
      <c r="AOB41" s="151"/>
      <c r="AOC41" s="151"/>
      <c r="AOD41" s="151"/>
      <c r="AOE41" s="151"/>
      <c r="AOF41" s="151"/>
      <c r="AOG41" s="151"/>
      <c r="AOH41" s="151"/>
      <c r="AOI41" s="151"/>
      <c r="AOJ41" s="151"/>
      <c r="AOK41" s="151"/>
      <c r="AOL41" s="151"/>
      <c r="AOM41" s="151"/>
      <c r="AON41" s="151"/>
      <c r="AOO41" s="151"/>
      <c r="AOP41" s="151"/>
      <c r="AOQ41" s="151"/>
      <c r="AOR41" s="151"/>
      <c r="AOS41" s="151"/>
      <c r="AOT41" s="151"/>
      <c r="AOU41" s="151"/>
      <c r="AOV41" s="151"/>
      <c r="AOW41" s="151"/>
      <c r="AOX41" s="151"/>
      <c r="AOY41" s="151"/>
      <c r="AOZ41" s="151"/>
      <c r="APA41" s="151"/>
      <c r="APB41" s="151"/>
      <c r="APC41" s="151"/>
      <c r="APD41" s="151"/>
      <c r="APE41" s="151"/>
      <c r="APF41" s="151"/>
      <c r="APG41" s="151"/>
      <c r="APH41" s="151"/>
      <c r="API41" s="151"/>
      <c r="APJ41" s="151"/>
      <c r="APK41" s="151"/>
      <c r="APL41" s="151"/>
      <c r="APM41" s="151"/>
      <c r="APN41" s="151"/>
      <c r="APO41" s="151"/>
      <c r="APP41" s="151"/>
      <c r="APQ41" s="151"/>
      <c r="APR41" s="151"/>
      <c r="APS41" s="151"/>
      <c r="APT41" s="151"/>
      <c r="APU41" s="151"/>
      <c r="APV41" s="151"/>
      <c r="APW41" s="151"/>
      <c r="APX41" s="151"/>
      <c r="APY41" s="151"/>
      <c r="APZ41" s="151"/>
      <c r="AQA41" s="151"/>
      <c r="AQB41" s="151"/>
      <c r="AQC41" s="151"/>
      <c r="AQD41" s="151"/>
      <c r="AQE41" s="151"/>
      <c r="AQF41" s="151"/>
      <c r="AQG41" s="151"/>
      <c r="AQH41" s="151"/>
      <c r="AQI41" s="151"/>
      <c r="AQJ41" s="151"/>
      <c r="AQK41" s="151"/>
      <c r="AQL41" s="151"/>
      <c r="AQM41" s="151"/>
      <c r="AQN41" s="151"/>
      <c r="AQO41" s="151"/>
      <c r="AQP41" s="151"/>
      <c r="AQQ41" s="151"/>
      <c r="AQR41" s="151"/>
      <c r="AQS41" s="151"/>
      <c r="AQT41" s="151"/>
      <c r="AQU41" s="151"/>
      <c r="AQV41" s="151"/>
      <c r="AQW41" s="151"/>
      <c r="AQX41" s="151"/>
      <c r="AQY41" s="151"/>
      <c r="AQZ41" s="151"/>
      <c r="ARA41" s="151"/>
      <c r="ARB41" s="151"/>
      <c r="ARC41" s="151"/>
      <c r="ARD41" s="151"/>
      <c r="ARE41" s="151"/>
      <c r="ARF41" s="151"/>
      <c r="ARG41" s="151"/>
      <c r="ARH41" s="151"/>
      <c r="ARI41" s="151"/>
      <c r="ARJ41" s="151"/>
      <c r="ARK41" s="151"/>
      <c r="ARL41" s="151"/>
      <c r="ARM41" s="151"/>
      <c r="ARN41" s="151"/>
      <c r="ARO41" s="151"/>
      <c r="ARP41" s="151"/>
      <c r="ARQ41" s="151"/>
      <c r="ARR41" s="151"/>
      <c r="ARS41" s="151"/>
      <c r="ART41" s="151"/>
      <c r="ARU41" s="151"/>
      <c r="ARV41" s="151"/>
      <c r="ARW41" s="151"/>
      <c r="ARX41" s="151"/>
      <c r="ARY41" s="151"/>
      <c r="ARZ41" s="151"/>
      <c r="ASA41" s="151"/>
      <c r="ASB41" s="151"/>
      <c r="ASC41" s="151"/>
      <c r="ASD41" s="151"/>
      <c r="ASE41" s="151"/>
      <c r="ASF41" s="151"/>
      <c r="ASG41" s="151"/>
      <c r="ASH41" s="151"/>
      <c r="ASI41" s="151"/>
      <c r="ASJ41" s="151"/>
      <c r="ASK41" s="151"/>
      <c r="ASL41" s="151"/>
      <c r="ASM41" s="151"/>
      <c r="ASN41" s="151"/>
      <c r="ASO41" s="151"/>
      <c r="ASP41" s="151"/>
      <c r="ASQ41" s="151"/>
      <c r="ASR41" s="151"/>
      <c r="ASS41" s="151"/>
      <c r="AST41" s="151"/>
      <c r="ASU41" s="151"/>
      <c r="ASV41" s="151"/>
      <c r="ASW41" s="151"/>
      <c r="ASX41" s="151"/>
      <c r="ASY41" s="151"/>
      <c r="ASZ41" s="151"/>
      <c r="ATA41" s="151"/>
      <c r="ATB41" s="151"/>
      <c r="ATC41" s="151"/>
      <c r="ATD41" s="151"/>
      <c r="ATE41" s="151"/>
      <c r="ATF41" s="151"/>
      <c r="ATG41" s="151"/>
      <c r="ATH41" s="151"/>
      <c r="ATI41" s="151"/>
      <c r="ATJ41" s="151"/>
      <c r="ATK41" s="151"/>
      <c r="ATL41" s="151"/>
      <c r="ATM41" s="151"/>
      <c r="ATN41" s="151"/>
      <c r="ATO41" s="151"/>
      <c r="ATP41" s="151"/>
      <c r="ATQ41" s="151"/>
      <c r="ATR41" s="151"/>
      <c r="ATS41" s="151"/>
      <c r="ATT41" s="151"/>
      <c r="ATU41" s="151"/>
      <c r="ATV41" s="151"/>
      <c r="ATW41" s="151"/>
      <c r="ATX41" s="151"/>
      <c r="ATY41" s="151"/>
      <c r="ATZ41" s="151"/>
      <c r="AUA41" s="151"/>
      <c r="AUB41" s="151"/>
      <c r="AUC41" s="151"/>
      <c r="AUD41" s="151"/>
      <c r="AUE41" s="151"/>
      <c r="AUF41" s="151"/>
      <c r="AUG41" s="151"/>
      <c r="AUH41" s="151"/>
      <c r="AUI41" s="151"/>
      <c r="AUJ41" s="151"/>
      <c r="AUK41" s="151"/>
      <c r="AUL41" s="151"/>
      <c r="AUM41" s="151"/>
      <c r="AUN41" s="151"/>
      <c r="AUO41" s="151"/>
      <c r="AUP41" s="151"/>
      <c r="AUQ41" s="151"/>
      <c r="AUR41" s="151"/>
      <c r="AUS41" s="151"/>
      <c r="AUT41" s="151"/>
      <c r="AUU41" s="151"/>
      <c r="AUV41" s="151"/>
      <c r="AUW41" s="151"/>
      <c r="AUX41" s="151"/>
      <c r="AUY41" s="151"/>
      <c r="AUZ41" s="151"/>
      <c r="AVA41" s="151"/>
      <c r="AVB41" s="151"/>
      <c r="AVC41" s="151"/>
      <c r="AVD41" s="151"/>
      <c r="AVE41" s="151"/>
      <c r="AVF41" s="151"/>
      <c r="AVG41" s="151"/>
      <c r="AVH41" s="151"/>
      <c r="AVI41" s="151"/>
      <c r="AVJ41" s="151"/>
      <c r="AVK41" s="151"/>
      <c r="AVL41" s="151"/>
      <c r="AVM41" s="151"/>
      <c r="AVN41" s="151"/>
      <c r="AVO41" s="151"/>
      <c r="AVP41" s="151"/>
      <c r="AVQ41" s="151"/>
      <c r="AVR41" s="151"/>
      <c r="AVS41" s="151"/>
      <c r="AVT41" s="151"/>
      <c r="AVU41" s="151"/>
      <c r="AVV41" s="151"/>
      <c r="AVW41" s="151"/>
      <c r="AVX41" s="151"/>
      <c r="AVY41" s="151"/>
      <c r="AVZ41" s="151"/>
      <c r="AWA41" s="151"/>
      <c r="AWB41" s="151"/>
      <c r="AWC41" s="151"/>
      <c r="AWD41" s="151"/>
      <c r="AWE41" s="151"/>
      <c r="AWF41" s="151"/>
      <c r="AWG41" s="151"/>
      <c r="AWH41" s="151"/>
      <c r="AWI41" s="151"/>
      <c r="AWJ41" s="151"/>
      <c r="AWK41" s="151"/>
      <c r="AWL41" s="151"/>
      <c r="AWM41" s="151"/>
      <c r="AWN41" s="151"/>
      <c r="AWO41" s="151"/>
      <c r="AWP41" s="151"/>
      <c r="AWQ41" s="151"/>
      <c r="AWR41" s="151"/>
      <c r="AWS41" s="151"/>
      <c r="AWT41" s="151"/>
      <c r="AWU41" s="151"/>
      <c r="AWV41" s="151"/>
      <c r="AWW41" s="151"/>
      <c r="AWX41" s="151"/>
      <c r="AWY41" s="151"/>
      <c r="AWZ41" s="151"/>
      <c r="AXA41" s="151"/>
      <c r="AXB41" s="151"/>
      <c r="AXC41" s="151"/>
      <c r="AXD41" s="151"/>
      <c r="AXE41" s="151"/>
      <c r="AXF41" s="151"/>
      <c r="AXG41" s="151"/>
      <c r="AXH41" s="151"/>
      <c r="AXI41" s="151"/>
      <c r="AXJ41" s="151"/>
      <c r="AXK41" s="151"/>
      <c r="AXL41" s="151"/>
      <c r="AXM41" s="151"/>
      <c r="AXN41" s="151"/>
      <c r="AXO41" s="151"/>
      <c r="AXP41" s="151"/>
      <c r="AXQ41" s="151"/>
      <c r="AXR41" s="151"/>
      <c r="AXS41" s="151"/>
      <c r="AXT41" s="151"/>
      <c r="AXU41" s="151"/>
      <c r="AXV41" s="151"/>
      <c r="AXW41" s="151"/>
      <c r="AXX41" s="151"/>
      <c r="AXY41" s="151"/>
      <c r="AXZ41" s="151"/>
      <c r="AYA41" s="151"/>
      <c r="AYB41" s="151"/>
      <c r="AYC41" s="151"/>
      <c r="AYD41" s="151"/>
      <c r="AYE41" s="151"/>
      <c r="AYF41" s="151"/>
      <c r="AYG41" s="151"/>
      <c r="AYH41" s="151"/>
      <c r="AYI41" s="151"/>
      <c r="AYJ41" s="151"/>
      <c r="AYK41" s="151"/>
      <c r="AYL41" s="151"/>
      <c r="AYM41" s="151"/>
      <c r="AYN41" s="151"/>
      <c r="AYO41" s="151"/>
      <c r="AYP41" s="151"/>
      <c r="AYQ41" s="151"/>
      <c r="AYR41" s="151"/>
      <c r="AYS41" s="151"/>
      <c r="AYT41" s="151"/>
      <c r="AYU41" s="151"/>
      <c r="AYV41" s="151"/>
      <c r="AYW41" s="151"/>
      <c r="AYX41" s="151"/>
      <c r="AYY41" s="151"/>
      <c r="AYZ41" s="151"/>
      <c r="AZA41" s="151"/>
      <c r="AZB41" s="151"/>
      <c r="AZC41" s="151"/>
      <c r="AZD41" s="151"/>
      <c r="AZE41" s="151"/>
      <c r="AZF41" s="151"/>
      <c r="AZG41" s="151"/>
      <c r="AZH41" s="151"/>
      <c r="AZI41" s="151"/>
      <c r="AZJ41" s="151"/>
      <c r="AZK41" s="151"/>
      <c r="AZL41" s="151"/>
      <c r="AZM41" s="151"/>
      <c r="AZN41" s="151"/>
      <c r="AZO41" s="151"/>
      <c r="AZP41" s="151"/>
      <c r="AZQ41" s="151"/>
      <c r="AZR41" s="151"/>
      <c r="AZS41" s="151"/>
      <c r="AZT41" s="151"/>
      <c r="AZU41" s="151"/>
      <c r="AZV41" s="151"/>
      <c r="AZW41" s="151"/>
      <c r="AZX41" s="151"/>
      <c r="AZY41" s="151"/>
      <c r="AZZ41" s="151"/>
      <c r="BAA41" s="151"/>
      <c r="BAB41" s="151"/>
      <c r="BAC41" s="151"/>
      <c r="BAD41" s="151"/>
      <c r="BAE41" s="151"/>
      <c r="BAF41" s="151"/>
      <c r="BAG41" s="151"/>
      <c r="BAH41" s="151"/>
      <c r="BAI41" s="151"/>
      <c r="BAJ41" s="151"/>
      <c r="BAK41" s="151"/>
      <c r="BAL41" s="151"/>
      <c r="BAM41" s="151"/>
      <c r="BAN41" s="151"/>
      <c r="BAO41" s="151"/>
      <c r="BAP41" s="151"/>
      <c r="BAQ41" s="151"/>
      <c r="BAR41" s="151"/>
      <c r="BAS41" s="151"/>
      <c r="BAT41" s="151"/>
      <c r="BAU41" s="151"/>
      <c r="BAV41" s="151"/>
      <c r="BAW41" s="151"/>
      <c r="BAX41" s="151"/>
      <c r="BAY41" s="151"/>
      <c r="BAZ41" s="151"/>
      <c r="BBA41" s="151"/>
      <c r="BBB41" s="151"/>
      <c r="BBC41" s="151"/>
      <c r="BBD41" s="151"/>
      <c r="BBE41" s="151"/>
      <c r="BBF41" s="151"/>
      <c r="BBG41" s="151"/>
      <c r="BBH41" s="151"/>
      <c r="BBI41" s="151"/>
      <c r="BBJ41" s="151"/>
      <c r="BBK41" s="151"/>
      <c r="BBL41" s="151"/>
      <c r="BBM41" s="151"/>
      <c r="BBN41" s="151"/>
      <c r="BBO41" s="151"/>
      <c r="BBP41" s="151"/>
      <c r="BBQ41" s="151"/>
      <c r="BBR41" s="151"/>
      <c r="BBS41" s="151"/>
      <c r="BBT41" s="151"/>
      <c r="BBU41" s="151"/>
      <c r="BBV41" s="151"/>
      <c r="BBW41" s="151"/>
      <c r="BBX41" s="151"/>
      <c r="BBY41" s="151"/>
      <c r="BBZ41" s="151"/>
      <c r="BCA41" s="151"/>
      <c r="BCB41" s="151"/>
      <c r="BCC41" s="151"/>
      <c r="BCD41" s="151"/>
      <c r="BCE41" s="151"/>
      <c r="BCF41" s="151"/>
      <c r="BCG41" s="151"/>
      <c r="BCH41" s="151"/>
      <c r="BCI41" s="151"/>
      <c r="BCJ41" s="151"/>
      <c r="BCK41" s="151"/>
      <c r="BCL41" s="151"/>
      <c r="BCM41" s="151"/>
      <c r="BCN41" s="151"/>
      <c r="BCO41" s="151"/>
      <c r="BCP41" s="151"/>
      <c r="BCQ41" s="151"/>
      <c r="BCR41" s="151"/>
      <c r="BCS41" s="151"/>
      <c r="BCT41" s="151"/>
      <c r="BCU41" s="151"/>
      <c r="BCV41" s="151"/>
      <c r="BCW41" s="151"/>
      <c r="BCX41" s="151"/>
      <c r="BCY41" s="151"/>
      <c r="BCZ41" s="151"/>
      <c r="BDA41" s="151"/>
      <c r="BDB41" s="151"/>
      <c r="BDC41" s="151"/>
      <c r="BDD41" s="151"/>
      <c r="BDE41" s="151"/>
      <c r="BDF41" s="151"/>
      <c r="BDG41" s="151"/>
      <c r="BDH41" s="151"/>
      <c r="BDI41" s="151"/>
      <c r="BDJ41" s="151"/>
      <c r="BDK41" s="151"/>
      <c r="BDL41" s="151"/>
      <c r="BDM41" s="151"/>
      <c r="BDN41" s="151"/>
      <c r="BDO41" s="151"/>
      <c r="BDP41" s="151"/>
      <c r="BDQ41" s="151"/>
      <c r="BDR41" s="151"/>
      <c r="BDS41" s="151"/>
      <c r="BDT41" s="151"/>
      <c r="BDU41" s="151"/>
      <c r="BDV41" s="151"/>
      <c r="BDW41" s="151"/>
      <c r="BDX41" s="151"/>
      <c r="BDY41" s="151"/>
      <c r="BDZ41" s="151"/>
      <c r="BEA41" s="151"/>
      <c r="BEB41" s="151"/>
      <c r="BEC41" s="151"/>
      <c r="BED41" s="151"/>
      <c r="BEE41" s="151"/>
      <c r="BEF41" s="151"/>
      <c r="BEG41" s="151"/>
      <c r="BEH41" s="151"/>
      <c r="BEI41" s="151"/>
      <c r="BEJ41" s="151"/>
      <c r="BEK41" s="151"/>
      <c r="BEL41" s="151"/>
      <c r="BEM41" s="151"/>
      <c r="BEN41" s="151"/>
      <c r="BEO41" s="151"/>
      <c r="BEP41" s="151"/>
      <c r="BEQ41" s="151"/>
      <c r="BER41" s="151"/>
      <c r="BES41" s="151"/>
      <c r="BET41" s="151"/>
      <c r="BEU41" s="151"/>
      <c r="BEV41" s="151"/>
      <c r="BEW41" s="151"/>
      <c r="BEX41" s="151"/>
      <c r="BEY41" s="151"/>
      <c r="BEZ41" s="151"/>
      <c r="BFA41" s="151"/>
      <c r="BFB41" s="151"/>
      <c r="BFC41" s="151"/>
      <c r="BFD41" s="151"/>
      <c r="BFE41" s="151"/>
      <c r="BFF41" s="151"/>
      <c r="BFG41" s="151"/>
      <c r="BFH41" s="151"/>
      <c r="BFI41" s="151"/>
      <c r="BFJ41" s="151"/>
      <c r="BFK41" s="151"/>
      <c r="BFL41" s="151"/>
      <c r="BFM41" s="151"/>
      <c r="BFN41" s="151"/>
      <c r="BFO41" s="151"/>
      <c r="BFP41" s="151"/>
      <c r="BFQ41" s="151"/>
      <c r="BFR41" s="151"/>
      <c r="BFS41" s="151"/>
      <c r="BFT41" s="151"/>
      <c r="BFU41" s="151"/>
      <c r="BFV41" s="151"/>
      <c r="BFW41" s="151"/>
      <c r="BFX41" s="151"/>
      <c r="BFY41" s="151"/>
      <c r="BFZ41" s="151"/>
      <c r="BGA41" s="151"/>
      <c r="BGB41" s="151"/>
      <c r="BGC41" s="151"/>
      <c r="BGD41" s="151"/>
      <c r="BGE41" s="151"/>
      <c r="BGF41" s="151"/>
      <c r="BGG41" s="151"/>
      <c r="BGH41" s="151"/>
      <c r="BGI41" s="151"/>
      <c r="BGJ41" s="151"/>
      <c r="BGK41" s="151"/>
      <c r="BGL41" s="151"/>
      <c r="BGM41" s="151"/>
      <c r="BGN41" s="151"/>
      <c r="BGO41" s="151"/>
      <c r="BGP41" s="151"/>
      <c r="BGQ41" s="151"/>
      <c r="BGR41" s="151"/>
      <c r="BGS41" s="151"/>
      <c r="BGT41" s="151"/>
      <c r="BGU41" s="151"/>
      <c r="BGV41" s="151"/>
      <c r="BGW41" s="151"/>
      <c r="BGX41" s="151"/>
      <c r="BGY41" s="151"/>
      <c r="BGZ41" s="151"/>
      <c r="BHA41" s="151"/>
      <c r="BHB41" s="151"/>
      <c r="BHC41" s="151"/>
      <c r="BHD41" s="151"/>
      <c r="BHE41" s="151"/>
      <c r="BHF41" s="151"/>
      <c r="BHG41" s="151"/>
      <c r="BHH41" s="151"/>
      <c r="BHI41" s="151"/>
      <c r="BHJ41" s="151"/>
      <c r="BHK41" s="151"/>
      <c r="BHL41" s="151"/>
      <c r="BHM41" s="151"/>
      <c r="BHN41" s="151"/>
      <c r="BHO41" s="151"/>
      <c r="BHP41" s="151"/>
      <c r="BHQ41" s="151"/>
      <c r="BHR41" s="151"/>
      <c r="BHS41" s="151"/>
      <c r="BHT41" s="151"/>
      <c r="BHU41" s="151"/>
      <c r="BHV41" s="151"/>
      <c r="BHW41" s="151"/>
      <c r="BHX41" s="151"/>
      <c r="BHY41" s="151"/>
      <c r="BHZ41" s="151"/>
      <c r="BIA41" s="151"/>
      <c r="BIB41" s="151"/>
      <c r="BIC41" s="151"/>
      <c r="BID41" s="151"/>
      <c r="BIE41" s="151"/>
      <c r="BIF41" s="151"/>
      <c r="BIG41" s="151"/>
      <c r="BIH41" s="151"/>
      <c r="BII41" s="151"/>
      <c r="BIJ41" s="151"/>
      <c r="BIK41" s="151"/>
      <c r="BIL41" s="151"/>
      <c r="BIM41" s="151"/>
      <c r="BIN41" s="151"/>
      <c r="BIO41" s="151"/>
      <c r="BIP41" s="151"/>
      <c r="BIQ41" s="151"/>
      <c r="BIR41" s="151"/>
      <c r="BIS41" s="151"/>
      <c r="BIT41" s="151"/>
      <c r="BIU41" s="151"/>
      <c r="BIV41" s="151"/>
      <c r="BIW41" s="151"/>
      <c r="BIX41" s="151"/>
      <c r="BIY41" s="151"/>
      <c r="BIZ41" s="151"/>
      <c r="BJA41" s="151"/>
      <c r="BJB41" s="151"/>
      <c r="BJC41" s="151"/>
      <c r="BJD41" s="151"/>
      <c r="BJE41" s="151"/>
      <c r="BJF41" s="151"/>
      <c r="BJG41" s="151"/>
      <c r="BJH41" s="151"/>
      <c r="BJI41" s="151"/>
      <c r="BJJ41" s="151"/>
      <c r="BJK41" s="151"/>
      <c r="BJL41" s="151"/>
      <c r="BJM41" s="151"/>
      <c r="BJN41" s="151"/>
      <c r="BJO41" s="151"/>
      <c r="BJP41" s="151"/>
      <c r="BJQ41" s="151"/>
      <c r="BJR41" s="151"/>
      <c r="BJS41" s="151"/>
      <c r="BJT41" s="151"/>
      <c r="BJU41" s="151"/>
      <c r="BJV41" s="151"/>
      <c r="BJW41" s="151"/>
      <c r="BJX41" s="151"/>
      <c r="BJY41" s="151"/>
      <c r="BJZ41" s="151"/>
      <c r="BKA41" s="151"/>
      <c r="BKB41" s="151"/>
      <c r="BKC41" s="151"/>
      <c r="BKD41" s="151"/>
      <c r="BKE41" s="151"/>
      <c r="BKF41" s="151"/>
      <c r="BKG41" s="151"/>
      <c r="BKH41" s="151"/>
      <c r="BKI41" s="151"/>
      <c r="BKJ41" s="151"/>
      <c r="BKK41" s="151"/>
      <c r="BKL41" s="151"/>
      <c r="BKM41" s="151"/>
      <c r="BKN41" s="151"/>
      <c r="BKO41" s="151"/>
      <c r="BKP41" s="151"/>
      <c r="BKQ41" s="151"/>
      <c r="BKR41" s="151"/>
      <c r="BKS41" s="151"/>
      <c r="BKT41" s="151"/>
      <c r="BKU41" s="151"/>
      <c r="BKV41" s="151"/>
      <c r="BKW41" s="151"/>
      <c r="BKX41" s="151"/>
      <c r="BKY41" s="151"/>
      <c r="BKZ41" s="151"/>
      <c r="BLA41" s="151"/>
      <c r="BLB41" s="151"/>
      <c r="BLC41" s="151"/>
      <c r="BLD41" s="151"/>
      <c r="BLE41" s="151"/>
      <c r="BLF41" s="151"/>
      <c r="BLG41" s="151"/>
      <c r="BLH41" s="151"/>
      <c r="BLI41" s="151"/>
      <c r="BLJ41" s="151"/>
      <c r="BLK41" s="151"/>
      <c r="BLL41" s="151"/>
      <c r="BLM41" s="151"/>
      <c r="BLN41" s="151"/>
      <c r="BLO41" s="151"/>
      <c r="BLP41" s="151"/>
      <c r="BLQ41" s="151"/>
      <c r="BLR41" s="151"/>
      <c r="BLS41" s="151"/>
      <c r="BLT41" s="151"/>
      <c r="BLU41" s="151"/>
      <c r="BLV41" s="151"/>
      <c r="BLW41" s="151"/>
      <c r="BLX41" s="151"/>
      <c r="BLY41" s="151"/>
      <c r="BLZ41" s="151"/>
      <c r="BMA41" s="151"/>
      <c r="BMB41" s="151"/>
      <c r="BMC41" s="151"/>
      <c r="BMD41" s="151"/>
      <c r="BME41" s="151"/>
      <c r="BMF41" s="151"/>
      <c r="BMG41" s="151"/>
      <c r="BMH41" s="151"/>
      <c r="BMI41" s="151"/>
      <c r="BMJ41" s="151"/>
      <c r="BMK41" s="151"/>
      <c r="BML41" s="151"/>
      <c r="BMM41" s="151"/>
      <c r="BMN41" s="151"/>
      <c r="BMO41" s="151"/>
      <c r="BMP41" s="151"/>
      <c r="BMQ41" s="151"/>
      <c r="BMR41" s="151"/>
      <c r="BMS41" s="151"/>
      <c r="BMT41" s="151"/>
      <c r="BMU41" s="151"/>
      <c r="BMV41" s="151"/>
      <c r="BMW41" s="151"/>
      <c r="BMX41" s="151"/>
      <c r="BMY41" s="151"/>
      <c r="BMZ41" s="151"/>
      <c r="BNA41" s="151"/>
      <c r="BNB41" s="151"/>
      <c r="BNC41" s="151"/>
      <c r="BND41" s="151"/>
      <c r="BNE41" s="151"/>
      <c r="BNF41" s="151"/>
      <c r="BNG41" s="151"/>
      <c r="BNH41" s="151"/>
      <c r="BNI41" s="151"/>
      <c r="BNJ41" s="151"/>
      <c r="BNK41" s="151"/>
      <c r="BNL41" s="151"/>
      <c r="BNM41" s="151"/>
      <c r="BNN41" s="151"/>
      <c r="BNO41" s="151"/>
      <c r="BNP41" s="151"/>
      <c r="BNQ41" s="151"/>
      <c r="BNR41" s="151"/>
      <c r="BNS41" s="151"/>
      <c r="BNT41" s="151"/>
      <c r="BNU41" s="151"/>
      <c r="BNV41" s="151"/>
      <c r="BNW41" s="151"/>
      <c r="BNX41" s="151"/>
      <c r="BNY41" s="151"/>
      <c r="BNZ41" s="151"/>
      <c r="BOA41" s="151"/>
      <c r="BOB41" s="151"/>
      <c r="BOC41" s="151"/>
      <c r="BOD41" s="151"/>
      <c r="BOE41" s="151"/>
      <c r="BOF41" s="151"/>
      <c r="BOG41" s="151"/>
      <c r="BOH41" s="151"/>
      <c r="BOI41" s="151"/>
      <c r="BOJ41" s="151"/>
      <c r="BOK41" s="151"/>
      <c r="BOL41" s="151"/>
      <c r="BOM41" s="151"/>
      <c r="BON41" s="151"/>
      <c r="BOO41" s="151"/>
      <c r="BOP41" s="151"/>
      <c r="BOQ41" s="151"/>
      <c r="BOR41" s="151"/>
      <c r="BOS41" s="151"/>
      <c r="BOT41" s="151"/>
      <c r="BOU41" s="151"/>
      <c r="BOV41" s="151"/>
      <c r="BOW41" s="151"/>
      <c r="BOX41" s="151"/>
      <c r="BOY41" s="151"/>
      <c r="BOZ41" s="151"/>
      <c r="BPA41" s="151"/>
      <c r="BPB41" s="151"/>
      <c r="BPC41" s="151"/>
      <c r="BPD41" s="151"/>
      <c r="BPE41" s="151"/>
      <c r="BPF41" s="151"/>
      <c r="BPG41" s="151"/>
      <c r="BPH41" s="151"/>
      <c r="BPI41" s="151"/>
      <c r="BPJ41" s="151"/>
      <c r="BPK41" s="151"/>
      <c r="BPL41" s="151"/>
      <c r="BPM41" s="151"/>
      <c r="BPN41" s="151"/>
      <c r="BPO41" s="151"/>
      <c r="BPP41" s="151"/>
      <c r="BPQ41" s="151"/>
      <c r="BPR41" s="151"/>
      <c r="BPS41" s="151"/>
      <c r="BPT41" s="151"/>
      <c r="BPU41" s="151"/>
      <c r="BPV41" s="151"/>
      <c r="BPW41" s="151"/>
      <c r="BPX41" s="151"/>
      <c r="BPY41" s="151"/>
      <c r="BPZ41" s="151"/>
      <c r="BQA41" s="151"/>
      <c r="BQB41" s="151"/>
      <c r="BQC41" s="151"/>
      <c r="BQD41" s="151"/>
      <c r="BQE41" s="151"/>
      <c r="BQF41" s="151"/>
      <c r="BQG41" s="151"/>
      <c r="BQH41" s="151"/>
      <c r="BQI41" s="151"/>
      <c r="BQJ41" s="151"/>
      <c r="BQK41" s="151"/>
      <c r="BQL41" s="151"/>
      <c r="BQM41" s="151"/>
      <c r="BQN41" s="151"/>
      <c r="BQO41" s="151"/>
      <c r="BQP41" s="151"/>
      <c r="BQQ41" s="151"/>
      <c r="BQR41" s="151"/>
      <c r="BQS41" s="151"/>
      <c r="BQT41" s="151"/>
      <c r="BQU41" s="151"/>
      <c r="BQV41" s="151"/>
      <c r="BQW41" s="151"/>
      <c r="BQX41" s="151"/>
      <c r="BQY41" s="151"/>
      <c r="BQZ41" s="151"/>
      <c r="BRA41" s="151"/>
      <c r="BRB41" s="151"/>
      <c r="BRC41" s="151"/>
      <c r="BRD41" s="151"/>
      <c r="BRE41" s="151"/>
      <c r="BRF41" s="151"/>
      <c r="BRG41" s="151"/>
      <c r="BRH41" s="151"/>
      <c r="BRI41" s="151"/>
      <c r="BRJ41" s="151"/>
      <c r="BRK41" s="151"/>
      <c r="BRL41" s="151"/>
      <c r="BRM41" s="151"/>
      <c r="BRN41" s="151"/>
      <c r="BRO41" s="151"/>
      <c r="BRP41" s="151"/>
      <c r="BRQ41" s="151"/>
      <c r="BRR41" s="151"/>
      <c r="BRS41" s="151"/>
      <c r="BRT41" s="151"/>
      <c r="BRU41" s="151"/>
      <c r="BRV41" s="151"/>
      <c r="BRW41" s="151"/>
      <c r="BRX41" s="151"/>
      <c r="BRY41" s="151"/>
      <c r="BRZ41" s="151"/>
      <c r="BSA41" s="151"/>
      <c r="BSB41" s="151"/>
      <c r="BSC41" s="151"/>
      <c r="BSD41" s="151"/>
      <c r="BSE41" s="151"/>
      <c r="BSF41" s="151"/>
      <c r="BSG41" s="151"/>
      <c r="BSH41" s="151"/>
      <c r="BSI41" s="151"/>
      <c r="BSJ41" s="151"/>
      <c r="BSK41" s="151"/>
      <c r="BSL41" s="151"/>
      <c r="BSM41" s="151"/>
      <c r="BSN41" s="151"/>
      <c r="BSO41" s="151"/>
      <c r="BSP41" s="151"/>
      <c r="BSQ41" s="151"/>
      <c r="BSR41" s="151"/>
      <c r="BSS41" s="151"/>
      <c r="BST41" s="151"/>
      <c r="BSU41" s="151"/>
      <c r="BSV41" s="151"/>
      <c r="BSW41" s="151"/>
      <c r="BSX41" s="151"/>
      <c r="BSY41" s="151"/>
      <c r="BSZ41" s="151"/>
      <c r="BTA41" s="151"/>
      <c r="BTB41" s="151"/>
      <c r="BTC41" s="151"/>
      <c r="BTD41" s="151"/>
      <c r="BTE41" s="151"/>
      <c r="BTF41" s="151"/>
      <c r="BTG41" s="151"/>
      <c r="BTH41" s="151"/>
      <c r="BTI41" s="151"/>
      <c r="BTJ41" s="151"/>
      <c r="BTK41" s="151"/>
      <c r="BTL41" s="151"/>
      <c r="BTM41" s="151"/>
      <c r="BTN41" s="151"/>
      <c r="BTO41" s="151"/>
      <c r="BTP41" s="151"/>
      <c r="BTQ41" s="151"/>
      <c r="BTR41" s="151"/>
      <c r="BTS41" s="151"/>
      <c r="BTT41" s="151"/>
      <c r="BTU41" s="151"/>
      <c r="BTV41" s="151"/>
      <c r="BTW41" s="151"/>
      <c r="BTX41" s="151"/>
      <c r="BTY41" s="151"/>
      <c r="BTZ41" s="151"/>
      <c r="BUA41" s="151"/>
      <c r="BUB41" s="151"/>
      <c r="BUC41" s="151"/>
      <c r="BUD41" s="151"/>
      <c r="BUE41" s="151"/>
      <c r="BUF41" s="151"/>
      <c r="BUG41" s="151"/>
      <c r="BUH41" s="151"/>
      <c r="BUI41" s="151"/>
      <c r="BUJ41" s="151"/>
      <c r="BUK41" s="151"/>
      <c r="BUL41" s="151"/>
      <c r="BUM41" s="151"/>
      <c r="BUN41" s="151"/>
      <c r="BUO41" s="151"/>
      <c r="BUP41" s="151"/>
      <c r="BUQ41" s="151"/>
      <c r="BUR41" s="151"/>
      <c r="BUS41" s="151"/>
      <c r="BUT41" s="151"/>
      <c r="BUU41" s="151"/>
      <c r="BUV41" s="151"/>
      <c r="BUW41" s="151"/>
      <c r="BUX41" s="151"/>
      <c r="BUY41" s="151"/>
      <c r="BUZ41" s="151"/>
      <c r="BVA41" s="151"/>
      <c r="BVB41" s="151"/>
      <c r="BVC41" s="151"/>
      <c r="BVD41" s="151"/>
      <c r="BVE41" s="151"/>
      <c r="BVF41" s="151"/>
      <c r="BVG41" s="151"/>
      <c r="BVH41" s="151"/>
      <c r="BVI41" s="151"/>
      <c r="BVJ41" s="151"/>
      <c r="BVK41" s="151"/>
      <c r="BVL41" s="151"/>
      <c r="BVM41" s="151"/>
      <c r="BVN41" s="151"/>
      <c r="BVO41" s="151"/>
      <c r="BVP41" s="151"/>
      <c r="BVQ41" s="151"/>
      <c r="BVR41" s="151"/>
      <c r="BVS41" s="151"/>
      <c r="BVT41" s="151"/>
      <c r="BVU41" s="151"/>
      <c r="BVV41" s="151"/>
      <c r="BVW41" s="151"/>
      <c r="BVX41" s="151"/>
      <c r="BVY41" s="151"/>
      <c r="BVZ41" s="151"/>
      <c r="BWA41" s="151"/>
      <c r="BWB41" s="151"/>
      <c r="BWC41" s="151"/>
      <c r="BWD41" s="151"/>
      <c r="BWE41" s="151"/>
      <c r="BWF41" s="151"/>
      <c r="BWG41" s="151"/>
      <c r="BWH41" s="151"/>
      <c r="BWI41" s="151"/>
      <c r="BWJ41" s="151"/>
      <c r="BWK41" s="151"/>
      <c r="BWL41" s="151"/>
      <c r="BWM41" s="151"/>
      <c r="BWN41" s="151"/>
      <c r="BWO41" s="151"/>
      <c r="BWP41" s="151"/>
      <c r="BWQ41" s="151"/>
      <c r="BWR41" s="151"/>
      <c r="BWS41" s="151"/>
      <c r="BWT41" s="151"/>
      <c r="BWU41" s="151"/>
      <c r="BWV41" s="151"/>
      <c r="BWW41" s="151"/>
      <c r="BWX41" s="151"/>
      <c r="BWY41" s="151"/>
      <c r="BWZ41" s="151"/>
      <c r="BXA41" s="151"/>
      <c r="BXB41" s="151"/>
      <c r="BXC41" s="151"/>
      <c r="BXD41" s="151"/>
      <c r="BXE41" s="151"/>
      <c r="BXF41" s="151"/>
      <c r="BXG41" s="151"/>
      <c r="BXH41" s="151"/>
      <c r="BXI41" s="151"/>
      <c r="BXJ41" s="151"/>
      <c r="BXK41" s="151"/>
      <c r="BXL41" s="151"/>
      <c r="BXM41" s="151"/>
      <c r="BXN41" s="151"/>
      <c r="BXO41" s="151"/>
      <c r="BXP41" s="151"/>
      <c r="BXQ41" s="151"/>
      <c r="BXR41" s="151"/>
      <c r="BXS41" s="151"/>
      <c r="BXT41" s="151"/>
      <c r="BXU41" s="151"/>
      <c r="BXV41" s="151"/>
      <c r="BXW41" s="151"/>
      <c r="BXX41" s="151"/>
      <c r="BXY41" s="151"/>
      <c r="BXZ41" s="151"/>
      <c r="BYA41" s="151"/>
      <c r="BYB41" s="151"/>
      <c r="BYC41" s="151"/>
      <c r="BYD41" s="151"/>
      <c r="BYE41" s="151"/>
      <c r="BYF41" s="151"/>
      <c r="BYG41" s="151"/>
      <c r="BYH41" s="151"/>
      <c r="BYI41" s="151"/>
      <c r="BYJ41" s="151"/>
      <c r="BYK41" s="151"/>
      <c r="BYL41" s="151"/>
      <c r="BYM41" s="151"/>
      <c r="BYN41" s="151"/>
      <c r="BYO41" s="151"/>
      <c r="BYP41" s="151"/>
      <c r="BYQ41" s="151"/>
      <c r="BYR41" s="151"/>
      <c r="BYS41" s="151"/>
      <c r="BYT41" s="151"/>
      <c r="BYU41" s="151"/>
      <c r="BYV41" s="151"/>
      <c r="BYW41" s="151"/>
      <c r="BYX41" s="151"/>
      <c r="BYY41" s="151"/>
      <c r="BYZ41" s="151"/>
      <c r="BZA41" s="151"/>
      <c r="BZB41" s="151"/>
      <c r="BZC41" s="151"/>
      <c r="BZD41" s="151"/>
      <c r="BZE41" s="151"/>
      <c r="BZF41" s="151"/>
      <c r="BZG41" s="151"/>
      <c r="BZH41" s="151"/>
      <c r="BZI41" s="151"/>
      <c r="BZJ41" s="151"/>
      <c r="BZK41" s="151"/>
      <c r="BZL41" s="151"/>
      <c r="BZM41" s="151"/>
      <c r="BZN41" s="151"/>
      <c r="BZO41" s="151"/>
      <c r="BZP41" s="151"/>
      <c r="BZQ41" s="151"/>
      <c r="BZR41" s="151"/>
      <c r="BZS41" s="151"/>
      <c r="BZT41" s="151"/>
      <c r="BZU41" s="151"/>
      <c r="BZV41" s="151"/>
      <c r="BZW41" s="151"/>
      <c r="BZX41" s="151"/>
      <c r="BZY41" s="151"/>
      <c r="BZZ41" s="151"/>
      <c r="CAA41" s="151"/>
      <c r="CAB41" s="151"/>
      <c r="CAC41" s="151"/>
      <c r="CAD41" s="151"/>
      <c r="CAE41" s="151"/>
      <c r="CAF41" s="151"/>
      <c r="CAG41" s="151"/>
      <c r="CAH41" s="151"/>
      <c r="CAI41" s="151"/>
      <c r="CAJ41" s="151"/>
      <c r="CAK41" s="151"/>
      <c r="CAL41" s="151"/>
      <c r="CAM41" s="151"/>
      <c r="CAN41" s="151"/>
      <c r="CAO41" s="151"/>
      <c r="CAP41" s="151"/>
      <c r="CAQ41" s="151"/>
      <c r="CAR41" s="151"/>
      <c r="CAS41" s="151"/>
      <c r="CAT41" s="151"/>
      <c r="CAU41" s="151"/>
      <c r="CAV41" s="151"/>
      <c r="CAW41" s="151"/>
      <c r="CAX41" s="151"/>
      <c r="CAY41" s="151"/>
      <c r="CAZ41" s="151"/>
      <c r="CBA41" s="151"/>
      <c r="CBB41" s="151"/>
      <c r="CBC41" s="151"/>
      <c r="CBD41" s="151"/>
      <c r="CBE41" s="151"/>
      <c r="CBF41" s="151"/>
      <c r="CBG41" s="151"/>
      <c r="CBH41" s="151"/>
      <c r="CBI41" s="151"/>
      <c r="CBJ41" s="151"/>
      <c r="CBK41" s="151"/>
      <c r="CBL41" s="151"/>
      <c r="CBM41" s="151"/>
      <c r="CBN41" s="151"/>
      <c r="CBO41" s="151"/>
      <c r="CBP41" s="151"/>
      <c r="CBQ41" s="151"/>
      <c r="CBR41" s="151"/>
      <c r="CBS41" s="151"/>
      <c r="CBT41" s="151"/>
      <c r="CBU41" s="151"/>
      <c r="CBV41" s="151"/>
      <c r="CBW41" s="151"/>
      <c r="CBX41" s="151"/>
      <c r="CBY41" s="151"/>
      <c r="CBZ41" s="151"/>
      <c r="CCA41" s="151"/>
      <c r="CCB41" s="151"/>
      <c r="CCC41" s="151"/>
      <c r="CCD41" s="151"/>
      <c r="CCE41" s="151"/>
      <c r="CCF41" s="151"/>
      <c r="CCG41" s="151"/>
      <c r="CCH41" s="151"/>
      <c r="CCI41" s="151"/>
      <c r="CCJ41" s="151"/>
      <c r="CCK41" s="151"/>
      <c r="CCL41" s="151"/>
      <c r="CCM41" s="151"/>
      <c r="CCN41" s="151"/>
      <c r="CCO41" s="151"/>
      <c r="CCP41" s="151"/>
      <c r="CCQ41" s="151"/>
      <c r="CCR41" s="151"/>
      <c r="CCS41" s="151"/>
      <c r="CCT41" s="151"/>
      <c r="CCU41" s="151"/>
      <c r="CCV41" s="151"/>
      <c r="CCW41" s="151"/>
      <c r="CCX41" s="151"/>
      <c r="CCY41" s="151"/>
      <c r="CCZ41" s="151"/>
      <c r="CDA41" s="151"/>
      <c r="CDB41" s="151"/>
      <c r="CDC41" s="151"/>
      <c r="CDD41" s="151"/>
      <c r="CDE41" s="151"/>
      <c r="CDF41" s="151"/>
      <c r="CDG41" s="151"/>
      <c r="CDH41" s="151"/>
      <c r="CDI41" s="151"/>
      <c r="CDJ41" s="151"/>
      <c r="CDK41" s="151"/>
      <c r="CDL41" s="151"/>
      <c r="CDM41" s="151"/>
      <c r="CDN41" s="151"/>
      <c r="CDO41" s="151"/>
      <c r="CDP41" s="151"/>
      <c r="CDQ41" s="151"/>
      <c r="CDR41" s="151"/>
      <c r="CDS41" s="151"/>
      <c r="CDT41" s="151"/>
      <c r="CDU41" s="151"/>
      <c r="CDV41" s="151"/>
      <c r="CDW41" s="151"/>
      <c r="CDX41" s="151"/>
      <c r="CDY41" s="151"/>
      <c r="CDZ41" s="151"/>
      <c r="CEA41" s="151"/>
      <c r="CEB41" s="151"/>
      <c r="CEC41" s="151"/>
      <c r="CED41" s="151"/>
      <c r="CEE41" s="151"/>
      <c r="CEF41" s="151"/>
      <c r="CEG41" s="151"/>
      <c r="CEH41" s="151"/>
      <c r="CEI41" s="151"/>
      <c r="CEJ41" s="151"/>
      <c r="CEK41" s="151"/>
      <c r="CEL41" s="151"/>
      <c r="CEM41" s="151"/>
      <c r="CEN41" s="151"/>
      <c r="CEO41" s="151"/>
      <c r="CEP41" s="151"/>
      <c r="CEQ41" s="151"/>
      <c r="CER41" s="151"/>
      <c r="CES41" s="151"/>
      <c r="CET41" s="151"/>
      <c r="CEU41" s="151"/>
      <c r="CEV41" s="151"/>
      <c r="CEW41" s="151"/>
      <c r="CEX41" s="151"/>
      <c r="CEY41" s="151"/>
      <c r="CEZ41" s="151"/>
      <c r="CFA41" s="151"/>
      <c r="CFB41" s="151"/>
      <c r="CFC41" s="151"/>
      <c r="CFD41" s="151"/>
      <c r="CFE41" s="151"/>
      <c r="CFF41" s="151"/>
      <c r="CFG41" s="151"/>
      <c r="CFH41" s="151"/>
      <c r="CFI41" s="151"/>
      <c r="CFJ41" s="151"/>
      <c r="CFK41" s="151"/>
      <c r="CFL41" s="151"/>
      <c r="CFM41" s="151"/>
      <c r="CFN41" s="151"/>
      <c r="CFO41" s="151"/>
      <c r="CFP41" s="151"/>
      <c r="CFQ41" s="151"/>
      <c r="CFR41" s="151"/>
      <c r="CFS41" s="151"/>
      <c r="CFT41" s="151"/>
      <c r="CFU41" s="151"/>
      <c r="CFV41" s="151"/>
      <c r="CFW41" s="151"/>
      <c r="CFX41" s="151"/>
      <c r="CFY41" s="151"/>
      <c r="CFZ41" s="151"/>
      <c r="CGA41" s="151"/>
      <c r="CGB41" s="151"/>
      <c r="CGC41" s="151"/>
      <c r="CGD41" s="151"/>
      <c r="CGE41" s="151"/>
      <c r="CGF41" s="151"/>
      <c r="CGG41" s="151"/>
      <c r="CGH41" s="151"/>
      <c r="CGI41" s="151"/>
      <c r="CGJ41" s="151"/>
      <c r="CGK41" s="151"/>
      <c r="CGL41" s="151"/>
      <c r="CGM41" s="151"/>
      <c r="CGN41" s="151"/>
      <c r="CGO41" s="151"/>
      <c r="CGP41" s="151"/>
      <c r="CGQ41" s="151"/>
      <c r="CGR41" s="151"/>
      <c r="CGS41" s="151"/>
      <c r="CGT41" s="151"/>
      <c r="CGU41" s="151"/>
      <c r="CGV41" s="151"/>
      <c r="CGW41" s="151"/>
      <c r="CGX41" s="151"/>
      <c r="CGY41" s="151"/>
      <c r="CGZ41" s="151"/>
      <c r="CHA41" s="151"/>
      <c r="CHB41" s="151"/>
      <c r="CHC41" s="151"/>
      <c r="CHD41" s="151"/>
      <c r="CHE41" s="151"/>
      <c r="CHF41" s="151"/>
      <c r="CHG41" s="151"/>
      <c r="CHH41" s="151"/>
      <c r="CHI41" s="151"/>
      <c r="CHJ41" s="151"/>
      <c r="CHK41" s="151"/>
      <c r="CHL41" s="151"/>
      <c r="CHM41" s="151"/>
      <c r="CHN41" s="151"/>
      <c r="CHO41" s="151"/>
      <c r="CHP41" s="151"/>
      <c r="CHQ41" s="151"/>
      <c r="CHR41" s="151"/>
      <c r="CHS41" s="151"/>
      <c r="CHT41" s="151"/>
      <c r="CHU41" s="151"/>
      <c r="CHV41" s="151"/>
      <c r="CHW41" s="151"/>
      <c r="CHX41" s="151"/>
      <c r="CHY41" s="151"/>
      <c r="CHZ41" s="151"/>
      <c r="CIA41" s="151"/>
      <c r="CIB41" s="151"/>
      <c r="CIC41" s="151"/>
      <c r="CID41" s="151"/>
      <c r="CIE41" s="151"/>
      <c r="CIF41" s="151"/>
      <c r="CIG41" s="151"/>
      <c r="CIH41" s="151"/>
      <c r="CII41" s="151"/>
      <c r="CIJ41" s="151"/>
      <c r="CIK41" s="151"/>
      <c r="CIL41" s="151"/>
      <c r="CIM41" s="151"/>
      <c r="CIN41" s="151"/>
      <c r="CIO41" s="151"/>
      <c r="CIP41" s="151"/>
      <c r="CIQ41" s="151"/>
      <c r="CIR41" s="151"/>
      <c r="CIS41" s="151"/>
      <c r="CIT41" s="151"/>
      <c r="CIU41" s="151"/>
      <c r="CIV41" s="151"/>
      <c r="CIW41" s="151"/>
      <c r="CIX41" s="151"/>
      <c r="CIY41" s="151"/>
      <c r="CIZ41" s="151"/>
      <c r="CJA41" s="151"/>
      <c r="CJB41" s="151"/>
      <c r="CJC41" s="151"/>
      <c r="CJD41" s="151"/>
      <c r="CJE41" s="151"/>
      <c r="CJF41" s="151"/>
      <c r="CJG41" s="151"/>
      <c r="CJH41" s="151"/>
      <c r="CJI41" s="151"/>
      <c r="CJJ41" s="151"/>
      <c r="CJK41" s="151"/>
      <c r="CJL41" s="151"/>
      <c r="CJM41" s="151"/>
      <c r="CJN41" s="151"/>
      <c r="CJO41" s="151"/>
      <c r="CJP41" s="151"/>
      <c r="CJQ41" s="151"/>
      <c r="CJR41" s="151"/>
      <c r="CJS41" s="151"/>
      <c r="CJT41" s="151"/>
      <c r="CJU41" s="151"/>
      <c r="CJV41" s="151"/>
      <c r="CJW41" s="151"/>
      <c r="CJX41" s="151"/>
      <c r="CJY41" s="151"/>
      <c r="CJZ41" s="151"/>
      <c r="CKA41" s="151"/>
      <c r="CKB41" s="151"/>
      <c r="CKC41" s="151"/>
      <c r="CKD41" s="151"/>
      <c r="CKE41" s="151"/>
      <c r="CKF41" s="151"/>
      <c r="CKG41" s="151"/>
      <c r="CKH41" s="151"/>
      <c r="CKI41" s="151"/>
      <c r="CKJ41" s="151"/>
      <c r="CKK41" s="151"/>
      <c r="CKL41" s="151"/>
      <c r="CKM41" s="151"/>
      <c r="CKN41" s="151"/>
      <c r="CKO41" s="151"/>
      <c r="CKP41" s="151"/>
      <c r="CKQ41" s="151"/>
      <c r="CKR41" s="151"/>
      <c r="CKS41" s="151"/>
      <c r="CKT41" s="151"/>
      <c r="CKU41" s="151"/>
      <c r="CKV41" s="151"/>
      <c r="CKW41" s="151"/>
      <c r="CKX41" s="151"/>
      <c r="CKY41" s="151"/>
      <c r="CKZ41" s="151"/>
      <c r="CLA41" s="151"/>
      <c r="CLB41" s="151"/>
      <c r="CLC41" s="151"/>
      <c r="CLD41" s="151"/>
      <c r="CLE41" s="151"/>
      <c r="CLF41" s="151"/>
      <c r="CLG41" s="151"/>
      <c r="CLH41" s="151"/>
      <c r="CLI41" s="151"/>
      <c r="CLJ41" s="151"/>
      <c r="CLK41" s="151"/>
      <c r="CLL41" s="151"/>
      <c r="CLM41" s="151"/>
      <c r="CLN41" s="151"/>
      <c r="CLO41" s="151"/>
      <c r="CLP41" s="151"/>
      <c r="CLQ41" s="151"/>
      <c r="CLR41" s="151"/>
      <c r="CLS41" s="151"/>
      <c r="CLT41" s="151"/>
      <c r="CLU41" s="151"/>
      <c r="CLV41" s="151"/>
      <c r="CLW41" s="151"/>
      <c r="CLX41" s="151"/>
      <c r="CLY41" s="151"/>
      <c r="CLZ41" s="151"/>
      <c r="CMA41" s="151"/>
      <c r="CMB41" s="151"/>
      <c r="CMC41" s="151"/>
      <c r="CMD41" s="151"/>
      <c r="CME41" s="151"/>
      <c r="CMF41" s="151"/>
      <c r="CMG41" s="151"/>
      <c r="CMH41" s="151"/>
      <c r="CMI41" s="151"/>
      <c r="CMJ41" s="151"/>
      <c r="CMK41" s="151"/>
      <c r="CML41" s="151"/>
      <c r="CMM41" s="151"/>
      <c r="CMN41" s="151"/>
      <c r="CMO41" s="151"/>
      <c r="CMP41" s="151"/>
      <c r="CMQ41" s="151"/>
      <c r="CMR41" s="151"/>
      <c r="CMS41" s="151"/>
      <c r="CMT41" s="151"/>
      <c r="CMU41" s="151"/>
      <c r="CMV41" s="151"/>
      <c r="CMW41" s="151"/>
      <c r="CMX41" s="151"/>
      <c r="CMY41" s="151"/>
      <c r="CMZ41" s="151"/>
      <c r="CNA41" s="151"/>
      <c r="CNB41" s="151"/>
      <c r="CNC41" s="151"/>
      <c r="CND41" s="151"/>
      <c r="CNE41" s="151"/>
      <c r="CNF41" s="151"/>
      <c r="CNG41" s="151"/>
      <c r="CNH41" s="151"/>
      <c r="CNI41" s="151"/>
      <c r="CNJ41" s="151"/>
      <c r="CNK41" s="151"/>
      <c r="CNL41" s="151"/>
      <c r="CNM41" s="151"/>
      <c r="CNN41" s="151"/>
      <c r="CNO41" s="151"/>
      <c r="CNP41" s="151"/>
      <c r="CNQ41" s="151"/>
      <c r="CNR41" s="151"/>
      <c r="CNS41" s="151"/>
      <c r="CNT41" s="151"/>
      <c r="CNU41" s="151"/>
      <c r="CNV41" s="151"/>
      <c r="CNW41" s="151"/>
      <c r="CNX41" s="151"/>
      <c r="CNY41" s="151"/>
      <c r="CNZ41" s="151"/>
      <c r="COA41" s="151"/>
      <c r="COB41" s="151"/>
      <c r="COC41" s="151"/>
      <c r="COD41" s="151"/>
      <c r="COE41" s="151"/>
      <c r="COF41" s="151"/>
      <c r="COG41" s="151"/>
      <c r="COH41" s="151"/>
      <c r="COI41" s="151"/>
      <c r="COJ41" s="151"/>
      <c r="COK41" s="151"/>
      <c r="COL41" s="151"/>
      <c r="COM41" s="151"/>
      <c r="CON41" s="151"/>
      <c r="COO41" s="151"/>
      <c r="COP41" s="151"/>
      <c r="COQ41" s="151"/>
      <c r="COR41" s="151"/>
      <c r="COS41" s="151"/>
      <c r="COT41" s="151"/>
      <c r="COU41" s="151"/>
      <c r="COV41" s="151"/>
      <c r="COW41" s="151"/>
      <c r="COX41" s="151"/>
      <c r="COY41" s="151"/>
      <c r="COZ41" s="151"/>
      <c r="CPA41" s="151"/>
      <c r="CPB41" s="151"/>
      <c r="CPC41" s="151"/>
      <c r="CPD41" s="151"/>
      <c r="CPE41" s="151"/>
      <c r="CPF41" s="151"/>
      <c r="CPG41" s="151"/>
      <c r="CPH41" s="151"/>
      <c r="CPI41" s="151"/>
      <c r="CPJ41" s="151"/>
      <c r="CPK41" s="151"/>
      <c r="CPL41" s="151"/>
      <c r="CPM41" s="151"/>
      <c r="CPN41" s="151"/>
      <c r="CPO41" s="151"/>
      <c r="CPP41" s="151"/>
      <c r="CPQ41" s="151"/>
      <c r="CPR41" s="151"/>
      <c r="CPS41" s="151"/>
      <c r="CPT41" s="151"/>
      <c r="CPU41" s="151"/>
      <c r="CPV41" s="151"/>
      <c r="CPW41" s="151"/>
      <c r="CPX41" s="151"/>
      <c r="CPY41" s="151"/>
      <c r="CPZ41" s="151"/>
      <c r="CQA41" s="151"/>
      <c r="CQB41" s="151"/>
      <c r="CQC41" s="151"/>
      <c r="CQD41" s="151"/>
      <c r="CQE41" s="151"/>
      <c r="CQF41" s="151"/>
      <c r="CQG41" s="151"/>
      <c r="CQH41" s="151"/>
      <c r="CQI41" s="151"/>
      <c r="CQJ41" s="151"/>
      <c r="CQK41" s="151"/>
      <c r="CQL41" s="151"/>
      <c r="CQM41" s="151"/>
      <c r="CQN41" s="151"/>
      <c r="CQO41" s="151"/>
      <c r="CQP41" s="151"/>
      <c r="CQQ41" s="151"/>
      <c r="CQR41" s="151"/>
      <c r="CQS41" s="151"/>
      <c r="CQT41" s="151"/>
      <c r="CQU41" s="151"/>
      <c r="CQV41" s="151"/>
      <c r="CQW41" s="151"/>
      <c r="CQX41" s="151"/>
      <c r="CQY41" s="151"/>
      <c r="CQZ41" s="151"/>
      <c r="CRA41" s="151"/>
      <c r="CRB41" s="151"/>
      <c r="CRC41" s="151"/>
      <c r="CRD41" s="151"/>
      <c r="CRE41" s="151"/>
      <c r="CRF41" s="151"/>
      <c r="CRG41" s="151"/>
      <c r="CRH41" s="151"/>
      <c r="CRI41" s="151"/>
      <c r="CRJ41" s="151"/>
      <c r="CRK41" s="151"/>
      <c r="CRL41" s="151"/>
      <c r="CRM41" s="151"/>
      <c r="CRN41" s="151"/>
      <c r="CRO41" s="151"/>
      <c r="CRP41" s="151"/>
      <c r="CRQ41" s="151"/>
      <c r="CRR41" s="151"/>
      <c r="CRS41" s="151"/>
      <c r="CRT41" s="151"/>
      <c r="CRU41" s="151"/>
      <c r="CRV41" s="151"/>
      <c r="CRW41" s="151"/>
      <c r="CRX41" s="151"/>
      <c r="CRY41" s="151"/>
      <c r="CRZ41" s="151"/>
      <c r="CSA41" s="151"/>
      <c r="CSB41" s="151"/>
      <c r="CSC41" s="151"/>
      <c r="CSD41" s="151"/>
      <c r="CSE41" s="151"/>
      <c r="CSF41" s="151"/>
      <c r="CSG41" s="151"/>
      <c r="CSH41" s="151"/>
      <c r="CSI41" s="151"/>
      <c r="CSJ41" s="151"/>
      <c r="CSK41" s="151"/>
      <c r="CSL41" s="151"/>
      <c r="CSM41" s="151"/>
      <c r="CSN41" s="151"/>
      <c r="CSO41" s="151"/>
      <c r="CSP41" s="151"/>
      <c r="CSQ41" s="151"/>
      <c r="CSR41" s="151"/>
      <c r="CSS41" s="151"/>
      <c r="CST41" s="151"/>
      <c r="CSU41" s="151"/>
      <c r="CSV41" s="151"/>
      <c r="CSW41" s="151"/>
      <c r="CSX41" s="151"/>
      <c r="CSY41" s="151"/>
      <c r="CSZ41" s="151"/>
      <c r="CTA41" s="151"/>
      <c r="CTB41" s="151"/>
      <c r="CTC41" s="151"/>
      <c r="CTD41" s="151"/>
      <c r="CTE41" s="151"/>
      <c r="CTF41" s="151"/>
      <c r="CTG41" s="151"/>
      <c r="CTH41" s="151"/>
      <c r="CTI41" s="151"/>
      <c r="CTJ41" s="151"/>
      <c r="CTK41" s="151"/>
      <c r="CTL41" s="151"/>
      <c r="CTM41" s="151"/>
      <c r="CTN41" s="151"/>
      <c r="CTO41" s="151"/>
      <c r="CTP41" s="151"/>
      <c r="CTQ41" s="151"/>
      <c r="CTR41" s="151"/>
      <c r="CTS41" s="151"/>
      <c r="CTT41" s="151"/>
      <c r="CTU41" s="151"/>
      <c r="CTV41" s="151"/>
      <c r="CTW41" s="151"/>
      <c r="CTX41" s="151"/>
      <c r="CTY41" s="151"/>
      <c r="CTZ41" s="151"/>
      <c r="CUA41" s="151"/>
      <c r="CUB41" s="151"/>
      <c r="CUC41" s="151"/>
      <c r="CUD41" s="151"/>
      <c r="CUE41" s="151"/>
      <c r="CUF41" s="151"/>
      <c r="CUG41" s="151"/>
      <c r="CUH41" s="151"/>
      <c r="CUI41" s="151"/>
      <c r="CUJ41" s="151"/>
      <c r="CUK41" s="151"/>
      <c r="CUL41" s="151"/>
      <c r="CUM41" s="151"/>
      <c r="CUN41" s="151"/>
      <c r="CUO41" s="151"/>
      <c r="CUP41" s="151"/>
      <c r="CUQ41" s="151"/>
      <c r="CUR41" s="151"/>
      <c r="CUS41" s="151"/>
      <c r="CUT41" s="151"/>
      <c r="CUU41" s="151"/>
      <c r="CUV41" s="151"/>
      <c r="CUW41" s="151"/>
      <c r="CUX41" s="151"/>
      <c r="CUY41" s="151"/>
      <c r="CUZ41" s="151"/>
      <c r="CVA41" s="151"/>
      <c r="CVB41" s="151"/>
      <c r="CVC41" s="151"/>
      <c r="CVD41" s="151"/>
      <c r="CVE41" s="151"/>
      <c r="CVF41" s="151"/>
      <c r="CVG41" s="151"/>
      <c r="CVH41" s="151"/>
      <c r="CVI41" s="151"/>
      <c r="CVJ41" s="151"/>
      <c r="CVK41" s="151"/>
      <c r="CVL41" s="151"/>
      <c r="CVM41" s="151"/>
      <c r="CVN41" s="151"/>
      <c r="CVO41" s="151"/>
      <c r="CVP41" s="151"/>
      <c r="CVQ41" s="151"/>
      <c r="CVR41" s="151"/>
      <c r="CVS41" s="151"/>
      <c r="CVT41" s="151"/>
      <c r="CVU41" s="151"/>
      <c r="CVV41" s="151"/>
      <c r="CVW41" s="151"/>
      <c r="CVX41" s="151"/>
      <c r="CVY41" s="151"/>
      <c r="CVZ41" s="151"/>
      <c r="CWA41" s="151"/>
      <c r="CWB41" s="151"/>
      <c r="CWC41" s="151"/>
      <c r="CWD41" s="151"/>
      <c r="CWE41" s="151"/>
      <c r="CWF41" s="151"/>
      <c r="CWG41" s="151"/>
      <c r="CWH41" s="151"/>
      <c r="CWI41" s="151"/>
      <c r="CWJ41" s="151"/>
      <c r="CWK41" s="151"/>
      <c r="CWL41" s="151"/>
      <c r="CWM41" s="151"/>
      <c r="CWN41" s="151"/>
      <c r="CWO41" s="151"/>
      <c r="CWP41" s="151"/>
      <c r="CWQ41" s="151"/>
      <c r="CWR41" s="151"/>
      <c r="CWS41" s="151"/>
      <c r="CWT41" s="151"/>
      <c r="CWU41" s="151"/>
      <c r="CWV41" s="151"/>
      <c r="CWW41" s="151"/>
      <c r="CWX41" s="151"/>
      <c r="CWY41" s="151"/>
      <c r="CWZ41" s="151"/>
      <c r="CXA41" s="151"/>
      <c r="CXB41" s="151"/>
      <c r="CXC41" s="151"/>
      <c r="CXD41" s="151"/>
      <c r="CXE41" s="151"/>
      <c r="CXF41" s="151"/>
      <c r="CXG41" s="151"/>
      <c r="CXH41" s="151"/>
      <c r="CXI41" s="151"/>
      <c r="CXJ41" s="151"/>
      <c r="CXK41" s="151"/>
      <c r="CXL41" s="151"/>
      <c r="CXM41" s="151"/>
      <c r="CXN41" s="151"/>
      <c r="CXO41" s="151"/>
      <c r="CXP41" s="151"/>
      <c r="CXQ41" s="151"/>
      <c r="CXR41" s="151"/>
      <c r="CXS41" s="151"/>
      <c r="CXT41" s="151"/>
      <c r="CXU41" s="151"/>
      <c r="CXV41" s="151"/>
      <c r="CXW41" s="151"/>
      <c r="CXX41" s="151"/>
      <c r="CXY41" s="151"/>
      <c r="CXZ41" s="151"/>
      <c r="CYA41" s="151"/>
      <c r="CYB41" s="151"/>
      <c r="CYC41" s="151"/>
      <c r="CYD41" s="151"/>
      <c r="CYE41" s="151"/>
      <c r="CYF41" s="151"/>
      <c r="CYG41" s="151"/>
      <c r="CYH41" s="151"/>
      <c r="CYI41" s="151"/>
      <c r="CYJ41" s="151"/>
      <c r="CYK41" s="151"/>
      <c r="CYL41" s="151"/>
      <c r="CYM41" s="151"/>
      <c r="CYN41" s="151"/>
      <c r="CYO41" s="151"/>
      <c r="CYP41" s="151"/>
      <c r="CYQ41" s="151"/>
      <c r="CYR41" s="151"/>
      <c r="CYS41" s="151"/>
      <c r="CYT41" s="151"/>
      <c r="CYU41" s="151"/>
      <c r="CYV41" s="151"/>
      <c r="CYW41" s="151"/>
      <c r="CYX41" s="151"/>
      <c r="CYY41" s="151"/>
      <c r="CYZ41" s="151"/>
      <c r="CZA41" s="151"/>
      <c r="CZB41" s="151"/>
      <c r="CZC41" s="151"/>
      <c r="CZD41" s="151"/>
      <c r="CZE41" s="151"/>
      <c r="CZF41" s="151"/>
      <c r="CZG41" s="151"/>
      <c r="CZH41" s="151"/>
      <c r="CZI41" s="151"/>
      <c r="CZJ41" s="151"/>
      <c r="CZK41" s="151"/>
      <c r="CZL41" s="151"/>
      <c r="CZM41" s="151"/>
      <c r="CZN41" s="151"/>
      <c r="CZO41" s="151"/>
      <c r="CZP41" s="151"/>
      <c r="CZQ41" s="151"/>
      <c r="CZR41" s="151"/>
      <c r="CZS41" s="151"/>
      <c r="CZT41" s="151"/>
      <c r="CZU41" s="151"/>
      <c r="CZV41" s="151"/>
      <c r="CZW41" s="151"/>
      <c r="CZX41" s="151"/>
      <c r="CZY41" s="151"/>
      <c r="CZZ41" s="151"/>
      <c r="DAA41" s="151"/>
      <c r="DAB41" s="151"/>
      <c r="DAC41" s="151"/>
      <c r="DAD41" s="151"/>
      <c r="DAE41" s="151"/>
      <c r="DAF41" s="151"/>
      <c r="DAG41" s="151"/>
      <c r="DAH41" s="151"/>
      <c r="DAI41" s="151"/>
      <c r="DAJ41" s="151"/>
      <c r="DAK41" s="151"/>
      <c r="DAL41" s="151"/>
      <c r="DAM41" s="151"/>
      <c r="DAN41" s="151"/>
      <c r="DAO41" s="151"/>
      <c r="DAP41" s="151"/>
      <c r="DAQ41" s="151"/>
      <c r="DAR41" s="151"/>
      <c r="DAS41" s="151"/>
      <c r="DAT41" s="151"/>
      <c r="DAU41" s="151"/>
      <c r="DAV41" s="151"/>
      <c r="DAW41" s="151"/>
      <c r="DAX41" s="151"/>
      <c r="DAY41" s="151"/>
      <c r="DAZ41" s="151"/>
      <c r="DBA41" s="151"/>
      <c r="DBB41" s="151"/>
      <c r="DBC41" s="151"/>
      <c r="DBD41" s="151"/>
      <c r="DBE41" s="151"/>
      <c r="DBF41" s="151"/>
      <c r="DBG41" s="151"/>
      <c r="DBH41" s="151"/>
      <c r="DBI41" s="151"/>
      <c r="DBJ41" s="151"/>
      <c r="DBK41" s="151"/>
      <c r="DBL41" s="151"/>
      <c r="DBM41" s="151"/>
      <c r="DBN41" s="151"/>
      <c r="DBO41" s="151"/>
      <c r="DBP41" s="151"/>
      <c r="DBQ41" s="151"/>
      <c r="DBR41" s="151"/>
      <c r="DBS41" s="151"/>
      <c r="DBT41" s="151"/>
      <c r="DBU41" s="151"/>
      <c r="DBV41" s="151"/>
      <c r="DBW41" s="151"/>
      <c r="DBX41" s="151"/>
      <c r="DBY41" s="151"/>
      <c r="DBZ41" s="151"/>
      <c r="DCA41" s="151"/>
      <c r="DCB41" s="151"/>
      <c r="DCC41" s="151"/>
      <c r="DCD41" s="151"/>
      <c r="DCE41" s="151"/>
      <c r="DCF41" s="151"/>
      <c r="DCG41" s="151"/>
      <c r="DCH41" s="151"/>
      <c r="DCI41" s="151"/>
      <c r="DCJ41" s="151"/>
      <c r="DCK41" s="151"/>
      <c r="DCL41" s="151"/>
      <c r="DCM41" s="151"/>
      <c r="DCN41" s="151"/>
      <c r="DCO41" s="151"/>
      <c r="DCP41" s="151"/>
      <c r="DCQ41" s="151"/>
      <c r="DCR41" s="151"/>
      <c r="DCS41" s="151"/>
      <c r="DCT41" s="151"/>
      <c r="DCU41" s="151"/>
      <c r="DCV41" s="151"/>
      <c r="DCW41" s="151"/>
      <c r="DCX41" s="151"/>
      <c r="DCY41" s="151"/>
      <c r="DCZ41" s="151"/>
      <c r="DDA41" s="151"/>
      <c r="DDB41" s="151"/>
      <c r="DDC41" s="151"/>
      <c r="DDD41" s="151"/>
      <c r="DDE41" s="151"/>
      <c r="DDF41" s="151"/>
      <c r="DDG41" s="151"/>
      <c r="DDH41" s="151"/>
      <c r="DDI41" s="151"/>
      <c r="DDJ41" s="151"/>
      <c r="DDK41" s="151"/>
      <c r="DDL41" s="151"/>
      <c r="DDM41" s="151"/>
      <c r="DDN41" s="151"/>
      <c r="DDO41" s="151"/>
      <c r="DDP41" s="151"/>
      <c r="DDQ41" s="151"/>
      <c r="DDR41" s="151"/>
      <c r="DDS41" s="151"/>
      <c r="DDT41" s="151"/>
      <c r="DDU41" s="151"/>
      <c r="DDV41" s="151"/>
      <c r="DDW41" s="151"/>
      <c r="DDX41" s="151"/>
      <c r="DDY41" s="151"/>
      <c r="DDZ41" s="151"/>
      <c r="DEA41" s="151"/>
      <c r="DEB41" s="151"/>
      <c r="DEC41" s="151"/>
      <c r="DED41" s="151"/>
      <c r="DEE41" s="151"/>
      <c r="DEF41" s="151"/>
      <c r="DEG41" s="151"/>
      <c r="DEH41" s="151"/>
      <c r="DEI41" s="151"/>
      <c r="DEJ41" s="151"/>
      <c r="DEK41" s="151"/>
      <c r="DEL41" s="151"/>
      <c r="DEM41" s="151"/>
      <c r="DEN41" s="151"/>
      <c r="DEO41" s="151"/>
      <c r="DEP41" s="151"/>
      <c r="DEQ41" s="151"/>
      <c r="DER41" s="151"/>
      <c r="DES41" s="151"/>
      <c r="DET41" s="151"/>
      <c r="DEU41" s="151"/>
      <c r="DEV41" s="151"/>
      <c r="DEW41" s="151"/>
      <c r="DEX41" s="151"/>
      <c r="DEY41" s="151"/>
      <c r="DEZ41" s="151"/>
      <c r="DFA41" s="151"/>
      <c r="DFB41" s="151"/>
      <c r="DFC41" s="151"/>
      <c r="DFD41" s="151"/>
      <c r="DFE41" s="151"/>
      <c r="DFF41" s="151"/>
      <c r="DFG41" s="151"/>
      <c r="DFH41" s="151"/>
      <c r="DFI41" s="151"/>
      <c r="DFJ41" s="151"/>
      <c r="DFK41" s="151"/>
      <c r="DFL41" s="151"/>
      <c r="DFM41" s="151"/>
      <c r="DFN41" s="151"/>
      <c r="DFO41" s="151"/>
      <c r="DFP41" s="151"/>
      <c r="DFQ41" s="151"/>
      <c r="DFR41" s="151"/>
      <c r="DFS41" s="151"/>
      <c r="DFT41" s="151"/>
      <c r="DFU41" s="151"/>
      <c r="DFV41" s="151"/>
      <c r="DFW41" s="151"/>
      <c r="DFX41" s="151"/>
      <c r="DFY41" s="151"/>
      <c r="DFZ41" s="151"/>
      <c r="DGA41" s="151"/>
      <c r="DGB41" s="151"/>
      <c r="DGC41" s="151"/>
      <c r="DGD41" s="151"/>
      <c r="DGE41" s="151"/>
      <c r="DGF41" s="151"/>
      <c r="DGG41" s="151"/>
      <c r="DGH41" s="151"/>
      <c r="DGI41" s="151"/>
      <c r="DGJ41" s="151"/>
      <c r="DGK41" s="151"/>
      <c r="DGL41" s="151"/>
      <c r="DGM41" s="151"/>
      <c r="DGN41" s="151"/>
      <c r="DGO41" s="151"/>
      <c r="DGP41" s="151"/>
      <c r="DGQ41" s="151"/>
      <c r="DGR41" s="151"/>
      <c r="DGS41" s="151"/>
      <c r="DGT41" s="151"/>
      <c r="DGU41" s="151"/>
      <c r="DGV41" s="151"/>
      <c r="DGW41" s="151"/>
      <c r="DGX41" s="151"/>
      <c r="DGY41" s="151"/>
      <c r="DGZ41" s="151"/>
      <c r="DHA41" s="151"/>
      <c r="DHB41" s="151"/>
      <c r="DHC41" s="151"/>
      <c r="DHD41" s="151"/>
      <c r="DHE41" s="151"/>
      <c r="DHF41" s="151"/>
      <c r="DHG41" s="151"/>
      <c r="DHH41" s="151"/>
      <c r="DHI41" s="151"/>
      <c r="DHJ41" s="151"/>
      <c r="DHK41" s="151"/>
      <c r="DHL41" s="151"/>
      <c r="DHM41" s="151"/>
      <c r="DHN41" s="151"/>
      <c r="DHO41" s="151"/>
      <c r="DHP41" s="151"/>
      <c r="DHQ41" s="151"/>
      <c r="DHR41" s="151"/>
      <c r="DHS41" s="151"/>
      <c r="DHT41" s="151"/>
      <c r="DHU41" s="151"/>
      <c r="DHV41" s="151"/>
      <c r="DHW41" s="151"/>
      <c r="DHX41" s="151"/>
      <c r="DHY41" s="151"/>
      <c r="DHZ41" s="151"/>
      <c r="DIA41" s="151"/>
      <c r="DIB41" s="151"/>
      <c r="DIC41" s="151"/>
      <c r="DID41" s="151"/>
      <c r="DIE41" s="151"/>
      <c r="DIF41" s="151"/>
      <c r="DIG41" s="151"/>
      <c r="DIH41" s="151"/>
      <c r="DII41" s="151"/>
      <c r="DIJ41" s="151"/>
      <c r="DIK41" s="151"/>
      <c r="DIL41" s="151"/>
      <c r="DIM41" s="151"/>
      <c r="DIN41" s="151"/>
      <c r="DIO41" s="151"/>
      <c r="DIP41" s="151"/>
      <c r="DIQ41" s="151"/>
      <c r="DIR41" s="151"/>
      <c r="DIS41" s="151"/>
      <c r="DIT41" s="151"/>
      <c r="DIU41" s="151"/>
      <c r="DIV41" s="151"/>
      <c r="DIW41" s="151"/>
      <c r="DIX41" s="151"/>
      <c r="DIY41" s="151"/>
      <c r="DIZ41" s="151"/>
      <c r="DJA41" s="151"/>
      <c r="DJB41" s="151"/>
      <c r="DJC41" s="151"/>
      <c r="DJD41" s="151"/>
      <c r="DJE41" s="151"/>
      <c r="DJF41" s="151"/>
      <c r="DJG41" s="151"/>
      <c r="DJH41" s="151"/>
      <c r="DJI41" s="151"/>
      <c r="DJJ41" s="151"/>
      <c r="DJK41" s="151"/>
      <c r="DJL41" s="151"/>
      <c r="DJM41" s="151"/>
      <c r="DJN41" s="151"/>
      <c r="DJO41" s="151"/>
      <c r="DJP41" s="151"/>
      <c r="DJQ41" s="151"/>
      <c r="DJR41" s="151"/>
      <c r="DJS41" s="151"/>
      <c r="DJT41" s="151"/>
      <c r="DJU41" s="151"/>
      <c r="DJV41" s="151"/>
      <c r="DJW41" s="151"/>
      <c r="DJX41" s="151"/>
      <c r="DJY41" s="151"/>
      <c r="DJZ41" s="151"/>
      <c r="DKA41" s="151"/>
      <c r="DKB41" s="151"/>
      <c r="DKC41" s="151"/>
      <c r="DKD41" s="151"/>
      <c r="DKE41" s="151"/>
      <c r="DKF41" s="151"/>
      <c r="DKG41" s="151"/>
      <c r="DKH41" s="151"/>
      <c r="DKI41" s="151"/>
      <c r="DKJ41" s="151"/>
      <c r="DKK41" s="151"/>
      <c r="DKL41" s="151"/>
      <c r="DKM41" s="151"/>
      <c r="DKN41" s="151"/>
      <c r="DKO41" s="151"/>
      <c r="DKP41" s="151"/>
      <c r="DKQ41" s="151"/>
      <c r="DKR41" s="151"/>
      <c r="DKS41" s="151"/>
      <c r="DKT41" s="151"/>
      <c r="DKU41" s="151"/>
      <c r="DKV41" s="151"/>
      <c r="DKW41" s="151"/>
      <c r="DKX41" s="151"/>
      <c r="DKY41" s="151"/>
      <c r="DKZ41" s="151"/>
      <c r="DLA41" s="151"/>
      <c r="DLB41" s="151"/>
      <c r="DLC41" s="151"/>
      <c r="DLD41" s="151"/>
      <c r="DLE41" s="151"/>
      <c r="DLF41" s="151"/>
      <c r="DLG41" s="151"/>
      <c r="DLH41" s="151"/>
      <c r="DLI41" s="151"/>
      <c r="DLJ41" s="151"/>
      <c r="DLK41" s="151"/>
      <c r="DLL41" s="151"/>
      <c r="DLM41" s="151"/>
      <c r="DLN41" s="151"/>
      <c r="DLO41" s="151"/>
      <c r="DLP41" s="151"/>
      <c r="DLQ41" s="151"/>
      <c r="DLR41" s="151"/>
      <c r="DLS41" s="151"/>
      <c r="DLT41" s="151"/>
      <c r="DLU41" s="151"/>
      <c r="DLV41" s="151"/>
      <c r="DLW41" s="151"/>
      <c r="DLX41" s="151"/>
      <c r="DLY41" s="151"/>
      <c r="DLZ41" s="151"/>
      <c r="DMA41" s="151"/>
      <c r="DMB41" s="151"/>
      <c r="DMC41" s="151"/>
      <c r="DMD41" s="151"/>
      <c r="DME41" s="151"/>
      <c r="DMF41" s="151"/>
      <c r="DMG41" s="151"/>
      <c r="DMH41" s="151"/>
      <c r="DMI41" s="151"/>
      <c r="DMJ41" s="151"/>
      <c r="DMK41" s="151"/>
      <c r="DML41" s="151"/>
      <c r="DMM41" s="151"/>
      <c r="DMN41" s="151"/>
      <c r="DMO41" s="151"/>
      <c r="DMP41" s="151"/>
      <c r="DMQ41" s="151"/>
      <c r="DMR41" s="151"/>
      <c r="DMS41" s="151"/>
      <c r="DMT41" s="151"/>
      <c r="DMU41" s="151"/>
      <c r="DMV41" s="151"/>
      <c r="DMW41" s="151"/>
      <c r="DMX41" s="151"/>
      <c r="DMY41" s="151"/>
      <c r="DMZ41" s="151"/>
      <c r="DNA41" s="151"/>
      <c r="DNB41" s="151"/>
      <c r="DNC41" s="151"/>
      <c r="DND41" s="151"/>
      <c r="DNE41" s="151"/>
      <c r="DNF41" s="151"/>
      <c r="DNG41" s="151"/>
      <c r="DNH41" s="151"/>
      <c r="DNI41" s="151"/>
      <c r="DNJ41" s="151"/>
      <c r="DNK41" s="151"/>
      <c r="DNL41" s="151"/>
      <c r="DNM41" s="151"/>
      <c r="DNN41" s="151"/>
      <c r="DNO41" s="151"/>
      <c r="DNP41" s="151"/>
      <c r="DNQ41" s="151"/>
      <c r="DNR41" s="151"/>
      <c r="DNS41" s="151"/>
      <c r="DNT41" s="151"/>
      <c r="DNU41" s="151"/>
      <c r="DNV41" s="151"/>
      <c r="DNW41" s="151"/>
      <c r="DNX41" s="151"/>
      <c r="DNY41" s="151"/>
      <c r="DNZ41" s="151"/>
      <c r="DOA41" s="151"/>
      <c r="DOB41" s="151"/>
      <c r="DOC41" s="151"/>
      <c r="DOD41" s="151"/>
      <c r="DOE41" s="151"/>
      <c r="DOF41" s="151"/>
      <c r="DOG41" s="151"/>
      <c r="DOH41" s="151"/>
      <c r="DOI41" s="151"/>
      <c r="DOJ41" s="151"/>
      <c r="DOK41" s="151"/>
      <c r="DOL41" s="151"/>
      <c r="DOM41" s="151"/>
      <c r="DON41" s="151"/>
      <c r="DOO41" s="151"/>
      <c r="DOP41" s="151"/>
      <c r="DOQ41" s="151"/>
      <c r="DOR41" s="151"/>
      <c r="DOS41" s="151"/>
      <c r="DOT41" s="151"/>
      <c r="DOU41" s="151"/>
      <c r="DOV41" s="151"/>
      <c r="DOW41" s="151"/>
      <c r="DOX41" s="151"/>
      <c r="DOY41" s="151"/>
      <c r="DOZ41" s="151"/>
      <c r="DPA41" s="151"/>
      <c r="DPB41" s="151"/>
      <c r="DPC41" s="151"/>
      <c r="DPD41" s="151"/>
      <c r="DPE41" s="151"/>
      <c r="DPF41" s="151"/>
      <c r="DPG41" s="151"/>
      <c r="DPH41" s="151"/>
      <c r="DPI41" s="151"/>
      <c r="DPJ41" s="151"/>
      <c r="DPK41" s="151"/>
      <c r="DPL41" s="151"/>
      <c r="DPM41" s="151"/>
      <c r="DPN41" s="151"/>
      <c r="DPO41" s="151"/>
      <c r="DPP41" s="151"/>
      <c r="DPQ41" s="151"/>
      <c r="DPR41" s="151"/>
      <c r="DPS41" s="151"/>
      <c r="DPT41" s="151"/>
      <c r="DPU41" s="151"/>
      <c r="DPV41" s="151"/>
      <c r="DPW41" s="151"/>
      <c r="DPX41" s="151"/>
      <c r="DPY41" s="151"/>
      <c r="DPZ41" s="151"/>
      <c r="DQA41" s="151"/>
      <c r="DQB41" s="151"/>
      <c r="DQC41" s="151"/>
      <c r="DQD41" s="151"/>
      <c r="DQE41" s="151"/>
      <c r="DQF41" s="151"/>
      <c r="DQG41" s="151"/>
      <c r="DQH41" s="151"/>
      <c r="DQI41" s="151"/>
      <c r="DQJ41" s="151"/>
      <c r="DQK41" s="151"/>
      <c r="DQL41" s="151"/>
      <c r="DQM41" s="151"/>
      <c r="DQN41" s="151"/>
      <c r="DQO41" s="151"/>
      <c r="DQP41" s="151"/>
      <c r="DQQ41" s="151"/>
      <c r="DQR41" s="151"/>
      <c r="DQS41" s="151"/>
      <c r="DQT41" s="151"/>
      <c r="DQU41" s="151"/>
      <c r="DQV41" s="151"/>
      <c r="DQW41" s="151"/>
      <c r="DQX41" s="151"/>
      <c r="DQY41" s="151"/>
      <c r="DQZ41" s="151"/>
      <c r="DRA41" s="151"/>
      <c r="DRB41" s="151"/>
      <c r="DRC41" s="151"/>
      <c r="DRD41" s="151"/>
      <c r="DRE41" s="151"/>
      <c r="DRF41" s="151"/>
      <c r="DRG41" s="151"/>
      <c r="DRH41" s="151"/>
      <c r="DRI41" s="151"/>
      <c r="DRJ41" s="151"/>
      <c r="DRK41" s="151"/>
      <c r="DRL41" s="151"/>
      <c r="DRM41" s="151"/>
      <c r="DRN41" s="151"/>
      <c r="DRO41" s="151"/>
      <c r="DRP41" s="151"/>
      <c r="DRQ41" s="151"/>
      <c r="DRR41" s="151"/>
      <c r="DRS41" s="151"/>
      <c r="DRT41" s="151"/>
      <c r="DRU41" s="151"/>
      <c r="DRV41" s="151"/>
      <c r="DRW41" s="151"/>
      <c r="DRX41" s="151"/>
      <c r="DRY41" s="151"/>
      <c r="DRZ41" s="151"/>
      <c r="DSA41" s="151"/>
      <c r="DSB41" s="151"/>
      <c r="DSC41" s="151"/>
      <c r="DSD41" s="151"/>
      <c r="DSE41" s="151"/>
      <c r="DSF41" s="151"/>
      <c r="DSG41" s="151"/>
      <c r="DSH41" s="151"/>
      <c r="DSI41" s="151"/>
      <c r="DSJ41" s="151"/>
      <c r="DSK41" s="151"/>
      <c r="DSL41" s="151"/>
      <c r="DSM41" s="151"/>
      <c r="DSN41" s="151"/>
      <c r="DSO41" s="151"/>
      <c r="DSP41" s="151"/>
      <c r="DSQ41" s="151"/>
      <c r="DSR41" s="151"/>
      <c r="DSS41" s="151"/>
      <c r="DST41" s="151"/>
      <c r="DSU41" s="151"/>
      <c r="DSV41" s="151"/>
      <c r="DSW41" s="151"/>
      <c r="DSX41" s="151"/>
      <c r="DSY41" s="151"/>
      <c r="DSZ41" s="151"/>
      <c r="DTA41" s="151"/>
      <c r="DTB41" s="151"/>
      <c r="DTC41" s="151"/>
      <c r="DTD41" s="151"/>
      <c r="DTE41" s="151"/>
      <c r="DTF41" s="151"/>
      <c r="DTG41" s="151"/>
      <c r="DTH41" s="151"/>
      <c r="DTI41" s="151"/>
      <c r="DTJ41" s="151"/>
      <c r="DTK41" s="151"/>
      <c r="DTL41" s="151"/>
      <c r="DTM41" s="151"/>
      <c r="DTN41" s="151"/>
      <c r="DTO41" s="151"/>
      <c r="DTP41" s="151"/>
      <c r="DTQ41" s="151"/>
      <c r="DTR41" s="151"/>
      <c r="DTS41" s="151"/>
      <c r="DTT41" s="151"/>
      <c r="DTU41" s="151"/>
      <c r="DTV41" s="151"/>
      <c r="DTW41" s="151"/>
      <c r="DTX41" s="151"/>
      <c r="DTY41" s="151"/>
      <c r="DTZ41" s="151"/>
      <c r="DUA41" s="151"/>
      <c r="DUB41" s="151"/>
      <c r="DUC41" s="151"/>
      <c r="DUD41" s="151"/>
      <c r="DUE41" s="151"/>
      <c r="DUF41" s="151"/>
      <c r="DUG41" s="151"/>
      <c r="DUH41" s="151"/>
      <c r="DUI41" s="151"/>
      <c r="DUJ41" s="151"/>
      <c r="DUK41" s="151"/>
      <c r="DUL41" s="151"/>
      <c r="DUM41" s="151"/>
      <c r="DUN41" s="151"/>
      <c r="DUO41" s="151"/>
      <c r="DUP41" s="151"/>
      <c r="DUQ41" s="151"/>
      <c r="DUR41" s="151"/>
      <c r="DUS41" s="151"/>
      <c r="DUT41" s="151"/>
      <c r="DUU41" s="151"/>
      <c r="DUV41" s="151"/>
      <c r="DUW41" s="151"/>
      <c r="DUX41" s="151"/>
      <c r="DUY41" s="151"/>
      <c r="DUZ41" s="151"/>
      <c r="DVA41" s="151"/>
      <c r="DVB41" s="151"/>
      <c r="DVC41" s="151"/>
      <c r="DVD41" s="151"/>
      <c r="DVE41" s="151"/>
      <c r="DVF41" s="151"/>
      <c r="DVG41" s="151"/>
      <c r="DVH41" s="151"/>
      <c r="DVI41" s="151"/>
      <c r="DVJ41" s="151"/>
      <c r="DVK41" s="151"/>
      <c r="DVL41" s="151"/>
      <c r="DVM41" s="151"/>
      <c r="DVN41" s="151"/>
      <c r="DVO41" s="151"/>
      <c r="DVP41" s="151"/>
      <c r="DVQ41" s="151"/>
      <c r="DVR41" s="151"/>
      <c r="DVS41" s="151"/>
      <c r="DVT41" s="151"/>
      <c r="DVU41" s="151"/>
      <c r="DVV41" s="151"/>
      <c r="DVW41" s="151"/>
      <c r="DVX41" s="151"/>
      <c r="DVY41" s="151"/>
      <c r="DVZ41" s="151"/>
      <c r="DWA41" s="151"/>
      <c r="DWB41" s="151"/>
      <c r="DWC41" s="151"/>
      <c r="DWD41" s="151"/>
      <c r="DWE41" s="151"/>
      <c r="DWF41" s="151"/>
      <c r="DWG41" s="151"/>
      <c r="DWH41" s="151"/>
      <c r="DWI41" s="151"/>
      <c r="DWJ41" s="151"/>
      <c r="DWK41" s="151"/>
      <c r="DWL41" s="151"/>
      <c r="DWM41" s="151"/>
      <c r="DWN41" s="151"/>
      <c r="DWO41" s="151"/>
      <c r="DWP41" s="151"/>
      <c r="DWQ41" s="151"/>
      <c r="DWR41" s="151"/>
      <c r="DWS41" s="151"/>
      <c r="DWT41" s="151"/>
      <c r="DWU41" s="151"/>
      <c r="DWV41" s="151"/>
      <c r="DWW41" s="151"/>
      <c r="DWX41" s="151"/>
      <c r="DWY41" s="151"/>
      <c r="DWZ41" s="151"/>
      <c r="DXA41" s="151"/>
      <c r="DXB41" s="151"/>
      <c r="DXC41" s="151"/>
      <c r="DXD41" s="151"/>
      <c r="DXE41" s="151"/>
      <c r="DXF41" s="151"/>
      <c r="DXG41" s="151"/>
      <c r="DXH41" s="151"/>
      <c r="DXI41" s="151"/>
      <c r="DXJ41" s="151"/>
      <c r="DXK41" s="151"/>
      <c r="DXL41" s="151"/>
      <c r="DXM41" s="151"/>
      <c r="DXN41" s="151"/>
      <c r="DXO41" s="151"/>
      <c r="DXP41" s="151"/>
      <c r="DXQ41" s="151"/>
      <c r="DXR41" s="151"/>
      <c r="DXS41" s="151"/>
      <c r="DXT41" s="151"/>
      <c r="DXU41" s="151"/>
      <c r="DXV41" s="151"/>
      <c r="DXW41" s="151"/>
      <c r="DXX41" s="151"/>
      <c r="DXY41" s="151"/>
      <c r="DXZ41" s="151"/>
      <c r="DYA41" s="151"/>
      <c r="DYB41" s="151"/>
      <c r="DYC41" s="151"/>
      <c r="DYD41" s="151"/>
      <c r="DYE41" s="151"/>
      <c r="DYF41" s="151"/>
      <c r="DYG41" s="151"/>
      <c r="DYH41" s="151"/>
      <c r="DYI41" s="151"/>
      <c r="DYJ41" s="151"/>
      <c r="DYK41" s="151"/>
      <c r="DYL41" s="151"/>
      <c r="DYM41" s="151"/>
      <c r="DYN41" s="151"/>
      <c r="DYO41" s="151"/>
      <c r="DYP41" s="151"/>
      <c r="DYQ41" s="151"/>
      <c r="DYR41" s="151"/>
      <c r="DYS41" s="151"/>
      <c r="DYT41" s="151"/>
      <c r="DYU41" s="151"/>
      <c r="DYV41" s="151"/>
      <c r="DYW41" s="151"/>
      <c r="DYX41" s="151"/>
      <c r="DYY41" s="151"/>
      <c r="DYZ41" s="151"/>
      <c r="DZA41" s="151"/>
      <c r="DZB41" s="151"/>
      <c r="DZC41" s="151"/>
      <c r="DZD41" s="151"/>
      <c r="DZE41" s="151"/>
      <c r="DZF41" s="151"/>
      <c r="DZG41" s="151"/>
      <c r="DZH41" s="151"/>
      <c r="DZI41" s="151"/>
      <c r="DZJ41" s="151"/>
      <c r="DZK41" s="151"/>
      <c r="DZL41" s="151"/>
      <c r="DZM41" s="151"/>
      <c r="DZN41" s="151"/>
      <c r="DZO41" s="151"/>
      <c r="DZP41" s="151"/>
      <c r="DZQ41" s="151"/>
      <c r="DZR41" s="151"/>
      <c r="DZS41" s="151"/>
      <c r="DZT41" s="151"/>
      <c r="DZU41" s="151"/>
      <c r="DZV41" s="151"/>
      <c r="DZW41" s="151"/>
      <c r="DZX41" s="151"/>
      <c r="DZY41" s="151"/>
      <c r="DZZ41" s="151"/>
      <c r="EAA41" s="151"/>
      <c r="EAB41" s="151"/>
      <c r="EAC41" s="151"/>
      <c r="EAD41" s="151"/>
      <c r="EAE41" s="151"/>
      <c r="EAF41" s="151"/>
      <c r="EAG41" s="151"/>
      <c r="EAH41" s="151"/>
      <c r="EAI41" s="151"/>
      <c r="EAJ41" s="151"/>
      <c r="EAK41" s="151"/>
      <c r="EAL41" s="151"/>
      <c r="EAM41" s="151"/>
      <c r="EAN41" s="151"/>
      <c r="EAO41" s="151"/>
      <c r="EAP41" s="151"/>
      <c r="EAQ41" s="151"/>
      <c r="EAR41" s="151"/>
      <c r="EAS41" s="151"/>
      <c r="EAT41" s="151"/>
      <c r="EAU41" s="151"/>
      <c r="EAV41" s="151"/>
      <c r="EAW41" s="151"/>
      <c r="EAX41" s="151"/>
      <c r="EAY41" s="151"/>
      <c r="EAZ41" s="151"/>
      <c r="EBA41" s="151"/>
      <c r="EBB41" s="151"/>
      <c r="EBC41" s="151"/>
      <c r="EBD41" s="151"/>
      <c r="EBE41" s="151"/>
      <c r="EBF41" s="151"/>
      <c r="EBG41" s="151"/>
      <c r="EBH41" s="151"/>
      <c r="EBI41" s="151"/>
      <c r="EBJ41" s="151"/>
      <c r="EBK41" s="151"/>
      <c r="EBL41" s="151"/>
      <c r="EBM41" s="151"/>
      <c r="EBN41" s="151"/>
      <c r="EBO41" s="151"/>
      <c r="EBP41" s="151"/>
      <c r="EBQ41" s="151"/>
      <c r="EBR41" s="151"/>
      <c r="EBS41" s="151"/>
      <c r="EBT41" s="151"/>
      <c r="EBU41" s="151"/>
      <c r="EBV41" s="151"/>
      <c r="EBW41" s="151"/>
      <c r="EBX41" s="151"/>
      <c r="EBY41" s="151"/>
      <c r="EBZ41" s="151"/>
      <c r="ECA41" s="151"/>
      <c r="ECB41" s="151"/>
      <c r="ECC41" s="151"/>
      <c r="ECD41" s="151"/>
      <c r="ECE41" s="151"/>
      <c r="ECF41" s="151"/>
      <c r="ECG41" s="151"/>
      <c r="ECH41" s="151"/>
      <c r="ECI41" s="151"/>
      <c r="ECJ41" s="151"/>
      <c r="ECK41" s="151"/>
      <c r="ECL41" s="151"/>
      <c r="ECM41" s="151"/>
      <c r="ECN41" s="151"/>
      <c r="ECO41" s="151"/>
      <c r="ECP41" s="151"/>
      <c r="ECQ41" s="151"/>
      <c r="ECR41" s="151"/>
      <c r="ECS41" s="151"/>
      <c r="ECT41" s="151"/>
      <c r="ECU41" s="151"/>
      <c r="ECV41" s="151"/>
      <c r="ECW41" s="151"/>
      <c r="ECX41" s="151"/>
      <c r="ECY41" s="151"/>
      <c r="ECZ41" s="151"/>
      <c r="EDA41" s="151"/>
      <c r="EDB41" s="151"/>
      <c r="EDC41" s="151"/>
      <c r="EDD41" s="151"/>
      <c r="EDE41" s="151"/>
      <c r="EDF41" s="151"/>
      <c r="EDG41" s="151"/>
      <c r="EDH41" s="151"/>
      <c r="EDI41" s="151"/>
      <c r="EDJ41" s="151"/>
      <c r="EDK41" s="151"/>
      <c r="EDL41" s="151"/>
      <c r="EDM41" s="151"/>
      <c r="EDN41" s="151"/>
      <c r="EDO41" s="151"/>
      <c r="EDP41" s="151"/>
      <c r="EDQ41" s="151"/>
      <c r="EDR41" s="151"/>
      <c r="EDS41" s="151"/>
      <c r="EDT41" s="151"/>
      <c r="EDU41" s="151"/>
      <c r="EDV41" s="151"/>
      <c r="EDW41" s="151"/>
      <c r="EDX41" s="151"/>
      <c r="EDY41" s="151"/>
      <c r="EDZ41" s="151"/>
      <c r="EEA41" s="151"/>
      <c r="EEB41" s="151"/>
      <c r="EEC41" s="151"/>
      <c r="EED41" s="151"/>
      <c r="EEE41" s="151"/>
      <c r="EEF41" s="151"/>
      <c r="EEG41" s="151"/>
      <c r="EEH41" s="151"/>
      <c r="EEI41" s="151"/>
      <c r="EEJ41" s="151"/>
      <c r="EEK41" s="151"/>
      <c r="EEL41" s="151"/>
      <c r="EEM41" s="151"/>
      <c r="EEN41" s="151"/>
      <c r="EEO41" s="151"/>
      <c r="EEP41" s="151"/>
      <c r="EEQ41" s="151"/>
      <c r="EER41" s="151"/>
      <c r="EES41" s="151"/>
      <c r="EET41" s="151"/>
      <c r="EEU41" s="151"/>
      <c r="EEV41" s="151"/>
      <c r="EEW41" s="151"/>
      <c r="EEX41" s="151"/>
      <c r="EEY41" s="151"/>
      <c r="EEZ41" s="151"/>
      <c r="EFA41" s="151"/>
      <c r="EFB41" s="151"/>
      <c r="EFC41" s="151"/>
      <c r="EFD41" s="151"/>
      <c r="EFE41" s="151"/>
      <c r="EFF41" s="151"/>
      <c r="EFG41" s="151"/>
      <c r="EFH41" s="151"/>
      <c r="EFI41" s="151"/>
      <c r="EFJ41" s="151"/>
      <c r="EFK41" s="151"/>
      <c r="EFL41" s="151"/>
      <c r="EFM41" s="151"/>
      <c r="EFN41" s="151"/>
      <c r="EFO41" s="151"/>
      <c r="EFP41" s="151"/>
      <c r="EFQ41" s="151"/>
      <c r="EFR41" s="151"/>
      <c r="EFS41" s="151"/>
      <c r="EFT41" s="151"/>
      <c r="EFU41" s="151"/>
      <c r="EFV41" s="151"/>
      <c r="EFW41" s="151"/>
      <c r="EFX41" s="151"/>
      <c r="EFY41" s="151"/>
      <c r="EFZ41" s="151"/>
      <c r="EGA41" s="151"/>
      <c r="EGB41" s="151"/>
      <c r="EGC41" s="151"/>
      <c r="EGD41" s="151"/>
      <c r="EGE41" s="151"/>
      <c r="EGF41" s="151"/>
      <c r="EGG41" s="151"/>
      <c r="EGH41" s="151"/>
      <c r="EGI41" s="151"/>
      <c r="EGJ41" s="151"/>
      <c r="EGK41" s="151"/>
      <c r="EGL41" s="151"/>
      <c r="EGM41" s="151"/>
      <c r="EGN41" s="151"/>
      <c r="EGO41" s="151"/>
      <c r="EGP41" s="151"/>
      <c r="EGQ41" s="151"/>
      <c r="EGR41" s="151"/>
      <c r="EGS41" s="151"/>
      <c r="EGT41" s="151"/>
      <c r="EGU41" s="151"/>
      <c r="EGV41" s="151"/>
      <c r="EGW41" s="151"/>
      <c r="EGX41" s="151"/>
      <c r="EGY41" s="151"/>
      <c r="EGZ41" s="151"/>
      <c r="EHA41" s="151"/>
      <c r="EHB41" s="151"/>
      <c r="EHC41" s="151"/>
      <c r="EHD41" s="151"/>
      <c r="EHE41" s="151"/>
      <c r="EHF41" s="151"/>
      <c r="EHG41" s="151"/>
      <c r="EHH41" s="151"/>
      <c r="EHI41" s="151"/>
      <c r="EHJ41" s="151"/>
      <c r="EHK41" s="151"/>
      <c r="EHL41" s="151"/>
      <c r="EHM41" s="151"/>
      <c r="EHN41" s="151"/>
      <c r="EHO41" s="151"/>
      <c r="EHP41" s="151"/>
      <c r="EHQ41" s="151"/>
      <c r="EHR41" s="151"/>
      <c r="EHS41" s="151"/>
      <c r="EHT41" s="151"/>
      <c r="EHU41" s="151"/>
      <c r="EHV41" s="151"/>
      <c r="EHW41" s="151"/>
      <c r="EHX41" s="151"/>
      <c r="EHY41" s="151"/>
      <c r="EHZ41" s="151"/>
      <c r="EIA41" s="151"/>
      <c r="EIB41" s="151"/>
      <c r="EIC41" s="151"/>
      <c r="EID41" s="151"/>
      <c r="EIE41" s="151"/>
      <c r="EIF41" s="151"/>
      <c r="EIG41" s="151"/>
      <c r="EIH41" s="151"/>
      <c r="EII41" s="151"/>
      <c r="EIJ41" s="151"/>
      <c r="EIK41" s="151"/>
      <c r="EIL41" s="151"/>
      <c r="EIM41" s="151"/>
      <c r="EIN41" s="151"/>
      <c r="EIO41" s="151"/>
      <c r="EIP41" s="151"/>
      <c r="EIQ41" s="151"/>
      <c r="EIR41" s="151"/>
      <c r="EIS41" s="151"/>
      <c r="EIT41" s="151"/>
      <c r="EIU41" s="151"/>
      <c r="EIV41" s="151"/>
      <c r="EIW41" s="151"/>
      <c r="EIX41" s="151"/>
      <c r="EIY41" s="151"/>
      <c r="EIZ41" s="151"/>
      <c r="EJA41" s="151"/>
      <c r="EJB41" s="151"/>
      <c r="EJC41" s="151"/>
      <c r="EJD41" s="151"/>
      <c r="EJE41" s="151"/>
      <c r="EJF41" s="151"/>
      <c r="EJG41" s="151"/>
      <c r="EJH41" s="151"/>
      <c r="EJI41" s="151"/>
      <c r="EJJ41" s="151"/>
      <c r="EJK41" s="151"/>
      <c r="EJL41" s="151"/>
      <c r="EJM41" s="151"/>
      <c r="EJN41" s="151"/>
      <c r="EJO41" s="151"/>
      <c r="EJP41" s="151"/>
      <c r="EJQ41" s="151"/>
      <c r="EJR41" s="151"/>
      <c r="EJS41" s="151"/>
      <c r="EJT41" s="151"/>
      <c r="EJU41" s="151"/>
      <c r="EJV41" s="151"/>
      <c r="EJW41" s="151"/>
      <c r="EJX41" s="151"/>
      <c r="EJY41" s="151"/>
      <c r="EJZ41" s="151"/>
      <c r="EKA41" s="151"/>
      <c r="EKB41" s="151"/>
      <c r="EKC41" s="151"/>
      <c r="EKD41" s="151"/>
      <c r="EKE41" s="151"/>
      <c r="EKF41" s="151"/>
      <c r="EKG41" s="151"/>
      <c r="EKH41" s="151"/>
      <c r="EKI41" s="151"/>
      <c r="EKJ41" s="151"/>
      <c r="EKK41" s="151"/>
      <c r="EKL41" s="151"/>
      <c r="EKM41" s="151"/>
      <c r="EKN41" s="151"/>
      <c r="EKO41" s="151"/>
      <c r="EKP41" s="151"/>
      <c r="EKQ41" s="151"/>
      <c r="EKR41" s="151"/>
      <c r="EKS41" s="151"/>
      <c r="EKT41" s="151"/>
      <c r="EKU41" s="151"/>
      <c r="EKV41" s="151"/>
      <c r="EKW41" s="151"/>
      <c r="EKX41" s="151"/>
      <c r="EKY41" s="151"/>
      <c r="EKZ41" s="151"/>
      <c r="ELA41" s="151"/>
      <c r="ELB41" s="151"/>
      <c r="ELC41" s="151"/>
      <c r="ELD41" s="151"/>
      <c r="ELE41" s="151"/>
      <c r="ELF41" s="151"/>
      <c r="ELG41" s="151"/>
      <c r="ELH41" s="151"/>
      <c r="ELI41" s="151"/>
      <c r="ELJ41" s="151"/>
      <c r="ELK41" s="151"/>
      <c r="ELL41" s="151"/>
      <c r="ELM41" s="151"/>
      <c r="ELN41" s="151"/>
      <c r="ELO41" s="151"/>
      <c r="ELP41" s="151"/>
      <c r="ELQ41" s="151"/>
      <c r="ELR41" s="151"/>
      <c r="ELS41" s="151"/>
      <c r="ELT41" s="151"/>
      <c r="ELU41" s="151"/>
      <c r="ELV41" s="151"/>
      <c r="ELW41" s="151"/>
      <c r="ELX41" s="151"/>
      <c r="ELY41" s="151"/>
      <c r="ELZ41" s="151"/>
      <c r="EMA41" s="151"/>
      <c r="EMB41" s="151"/>
      <c r="EMC41" s="151"/>
      <c r="EMD41" s="151"/>
      <c r="EME41" s="151"/>
      <c r="EMF41" s="151"/>
      <c r="EMG41" s="151"/>
      <c r="EMH41" s="151"/>
      <c r="EMI41" s="151"/>
      <c r="EMJ41" s="151"/>
      <c r="EMK41" s="151"/>
      <c r="EML41" s="151"/>
      <c r="EMM41" s="151"/>
      <c r="EMN41" s="151"/>
      <c r="EMO41" s="151"/>
      <c r="EMP41" s="151"/>
      <c r="EMQ41" s="151"/>
      <c r="EMR41" s="151"/>
      <c r="EMS41" s="151"/>
      <c r="EMT41" s="151"/>
      <c r="EMU41" s="151"/>
      <c r="EMV41" s="151"/>
      <c r="EMW41" s="151"/>
      <c r="EMX41" s="151"/>
      <c r="EMY41" s="151"/>
      <c r="EMZ41" s="151"/>
      <c r="ENA41" s="151"/>
      <c r="ENB41" s="151"/>
      <c r="ENC41" s="151"/>
      <c r="END41" s="151"/>
      <c r="ENE41" s="151"/>
      <c r="ENF41" s="151"/>
      <c r="ENG41" s="151"/>
      <c r="ENH41" s="151"/>
      <c r="ENI41" s="151"/>
      <c r="ENJ41" s="151"/>
      <c r="ENK41" s="151"/>
      <c r="ENL41" s="151"/>
      <c r="ENM41" s="151"/>
      <c r="ENN41" s="151"/>
      <c r="ENO41" s="151"/>
      <c r="ENP41" s="151"/>
      <c r="ENQ41" s="151"/>
      <c r="ENR41" s="151"/>
      <c r="ENS41" s="151"/>
      <c r="ENT41" s="151"/>
      <c r="ENU41" s="151"/>
      <c r="ENV41" s="151"/>
      <c r="ENW41" s="151"/>
      <c r="ENX41" s="151"/>
      <c r="ENY41" s="151"/>
      <c r="ENZ41" s="151"/>
      <c r="EOA41" s="151"/>
      <c r="EOB41" s="151"/>
      <c r="EOC41" s="151"/>
      <c r="EOD41" s="151"/>
      <c r="EOE41" s="151"/>
      <c r="EOF41" s="151"/>
      <c r="EOG41" s="151"/>
      <c r="EOH41" s="151"/>
      <c r="EOI41" s="151"/>
      <c r="EOJ41" s="151"/>
      <c r="EOK41" s="151"/>
      <c r="EOL41" s="151"/>
      <c r="EOM41" s="151"/>
      <c r="EON41" s="151"/>
      <c r="EOO41" s="151"/>
      <c r="EOP41" s="151"/>
      <c r="EOQ41" s="151"/>
      <c r="EOR41" s="151"/>
      <c r="EOS41" s="151"/>
      <c r="EOT41" s="151"/>
      <c r="EOU41" s="151"/>
      <c r="EOV41" s="151"/>
      <c r="EOW41" s="151"/>
      <c r="EOX41" s="151"/>
      <c r="EOY41" s="151"/>
      <c r="EOZ41" s="151"/>
      <c r="EPA41" s="151"/>
      <c r="EPB41" s="151"/>
      <c r="EPC41" s="151"/>
      <c r="EPD41" s="151"/>
      <c r="EPE41" s="151"/>
      <c r="EPF41" s="151"/>
      <c r="EPG41" s="151"/>
      <c r="EPH41" s="151"/>
      <c r="EPI41" s="151"/>
      <c r="EPJ41" s="151"/>
      <c r="EPK41" s="151"/>
      <c r="EPL41" s="151"/>
      <c r="EPM41" s="151"/>
      <c r="EPN41" s="151"/>
      <c r="EPO41" s="151"/>
      <c r="EPP41" s="151"/>
      <c r="EPQ41" s="151"/>
      <c r="EPR41" s="151"/>
      <c r="EPS41" s="151"/>
      <c r="EPT41" s="151"/>
      <c r="EPU41" s="151"/>
      <c r="EPV41" s="151"/>
      <c r="EPW41" s="151"/>
      <c r="EPX41" s="151"/>
      <c r="EPY41" s="151"/>
      <c r="EPZ41" s="151"/>
      <c r="EQA41" s="151"/>
      <c r="EQB41" s="151"/>
      <c r="EQC41" s="151"/>
      <c r="EQD41" s="151"/>
      <c r="EQE41" s="151"/>
      <c r="EQF41" s="151"/>
      <c r="EQG41" s="151"/>
      <c r="EQH41" s="151"/>
      <c r="EQI41" s="151"/>
      <c r="EQJ41" s="151"/>
      <c r="EQK41" s="151"/>
      <c r="EQL41" s="151"/>
      <c r="EQM41" s="151"/>
      <c r="EQN41" s="151"/>
      <c r="EQO41" s="151"/>
      <c r="EQP41" s="151"/>
      <c r="EQQ41" s="151"/>
      <c r="EQR41" s="151"/>
      <c r="EQS41" s="151"/>
      <c r="EQT41" s="151"/>
      <c r="EQU41" s="151"/>
      <c r="EQV41" s="151"/>
      <c r="EQW41" s="151"/>
      <c r="EQX41" s="151"/>
      <c r="EQY41" s="151"/>
      <c r="EQZ41" s="151"/>
      <c r="ERA41" s="151"/>
      <c r="ERB41" s="151"/>
      <c r="ERC41" s="151"/>
      <c r="ERD41" s="151"/>
      <c r="ERE41" s="151"/>
      <c r="ERF41" s="151"/>
      <c r="ERG41" s="151"/>
      <c r="ERH41" s="151"/>
      <c r="ERI41" s="151"/>
      <c r="ERJ41" s="151"/>
      <c r="ERK41" s="151"/>
      <c r="ERL41" s="151"/>
      <c r="ERM41" s="151"/>
      <c r="ERN41" s="151"/>
      <c r="ERO41" s="151"/>
      <c r="ERP41" s="151"/>
      <c r="ERQ41" s="151"/>
      <c r="ERR41" s="151"/>
      <c r="ERS41" s="151"/>
      <c r="ERT41" s="151"/>
      <c r="ERU41" s="151"/>
      <c r="ERV41" s="151"/>
      <c r="ERW41" s="151"/>
      <c r="ERX41" s="151"/>
      <c r="ERY41" s="151"/>
      <c r="ERZ41" s="151"/>
      <c r="ESA41" s="151"/>
      <c r="ESB41" s="151"/>
      <c r="ESC41" s="151"/>
      <c r="ESD41" s="151"/>
      <c r="ESE41" s="151"/>
      <c r="ESF41" s="151"/>
      <c r="ESG41" s="151"/>
      <c r="ESH41" s="151"/>
      <c r="ESI41" s="151"/>
      <c r="ESJ41" s="151"/>
      <c r="ESK41" s="151"/>
      <c r="ESL41" s="151"/>
      <c r="ESM41" s="151"/>
      <c r="ESN41" s="151"/>
      <c r="ESO41" s="151"/>
      <c r="ESP41" s="151"/>
      <c r="ESQ41" s="151"/>
      <c r="ESR41" s="151"/>
      <c r="ESS41" s="151"/>
      <c r="EST41" s="151"/>
      <c r="ESU41" s="151"/>
      <c r="ESV41" s="151"/>
      <c r="ESW41" s="151"/>
      <c r="ESX41" s="151"/>
      <c r="ESY41" s="151"/>
      <c r="ESZ41" s="151"/>
      <c r="ETA41" s="151"/>
      <c r="ETB41" s="151"/>
      <c r="ETC41" s="151"/>
      <c r="ETD41" s="151"/>
      <c r="ETE41" s="151"/>
      <c r="ETF41" s="151"/>
      <c r="ETG41" s="151"/>
      <c r="ETH41" s="151"/>
      <c r="ETI41" s="151"/>
      <c r="ETJ41" s="151"/>
      <c r="ETK41" s="151"/>
      <c r="ETL41" s="151"/>
      <c r="ETM41" s="151"/>
      <c r="ETN41" s="151"/>
      <c r="ETO41" s="151"/>
      <c r="ETP41" s="151"/>
      <c r="ETQ41" s="151"/>
      <c r="ETR41" s="151"/>
      <c r="ETS41" s="151"/>
      <c r="ETT41" s="151"/>
      <c r="ETU41" s="151"/>
      <c r="ETV41" s="151"/>
      <c r="ETW41" s="151"/>
      <c r="ETX41" s="151"/>
      <c r="ETY41" s="151"/>
      <c r="ETZ41" s="151"/>
      <c r="EUA41" s="151"/>
      <c r="EUB41" s="151"/>
      <c r="EUC41" s="151"/>
      <c r="EUD41" s="151"/>
      <c r="EUE41" s="151"/>
      <c r="EUF41" s="151"/>
      <c r="EUG41" s="151"/>
      <c r="EUH41" s="151"/>
      <c r="EUI41" s="151"/>
      <c r="EUJ41" s="151"/>
      <c r="EUK41" s="151"/>
      <c r="EUL41" s="151"/>
      <c r="EUM41" s="151"/>
      <c r="EUN41" s="151"/>
      <c r="EUO41" s="151"/>
      <c r="EUP41" s="151"/>
      <c r="EUQ41" s="151"/>
      <c r="EUR41" s="151"/>
      <c r="EUS41" s="151"/>
      <c r="EUT41" s="151"/>
      <c r="EUU41" s="151"/>
      <c r="EUV41" s="151"/>
      <c r="EUW41" s="151"/>
      <c r="EUX41" s="151"/>
      <c r="EUY41" s="151"/>
      <c r="EUZ41" s="151"/>
      <c r="EVA41" s="151"/>
      <c r="EVB41" s="151"/>
      <c r="EVC41" s="151"/>
      <c r="EVD41" s="151"/>
      <c r="EVE41" s="151"/>
      <c r="EVF41" s="151"/>
      <c r="EVG41" s="151"/>
      <c r="EVH41" s="151"/>
      <c r="EVI41" s="151"/>
      <c r="EVJ41" s="151"/>
      <c r="EVK41" s="151"/>
      <c r="EVL41" s="151"/>
      <c r="EVM41" s="151"/>
      <c r="EVN41" s="151"/>
      <c r="EVO41" s="151"/>
      <c r="EVP41" s="151"/>
      <c r="EVQ41" s="151"/>
      <c r="EVR41" s="151"/>
      <c r="EVS41" s="151"/>
      <c r="EVT41" s="151"/>
      <c r="EVU41" s="151"/>
      <c r="EVV41" s="151"/>
      <c r="EVW41" s="151"/>
      <c r="EVX41" s="151"/>
      <c r="EVY41" s="151"/>
      <c r="EVZ41" s="151"/>
      <c r="EWA41" s="151"/>
      <c r="EWB41" s="151"/>
      <c r="EWC41" s="151"/>
      <c r="EWD41" s="151"/>
      <c r="EWE41" s="151"/>
      <c r="EWF41" s="151"/>
      <c r="EWG41" s="151"/>
      <c r="EWH41" s="151"/>
      <c r="EWI41" s="151"/>
      <c r="EWJ41" s="151"/>
      <c r="EWK41" s="151"/>
      <c r="EWL41" s="151"/>
      <c r="EWM41" s="151"/>
      <c r="EWN41" s="151"/>
      <c r="EWO41" s="151"/>
      <c r="EWP41" s="151"/>
      <c r="EWQ41" s="151"/>
      <c r="EWR41" s="151"/>
      <c r="EWS41" s="151"/>
      <c r="EWT41" s="151"/>
      <c r="EWU41" s="151"/>
      <c r="EWV41" s="151"/>
      <c r="EWW41" s="151"/>
      <c r="EWX41" s="151"/>
      <c r="EWY41" s="151"/>
      <c r="EWZ41" s="151"/>
      <c r="EXA41" s="151"/>
      <c r="EXB41" s="151"/>
      <c r="EXC41" s="151"/>
      <c r="EXD41" s="151"/>
      <c r="EXE41" s="151"/>
      <c r="EXF41" s="151"/>
      <c r="EXG41" s="151"/>
      <c r="EXH41" s="151"/>
      <c r="EXI41" s="151"/>
      <c r="EXJ41" s="151"/>
      <c r="EXK41" s="151"/>
      <c r="EXL41" s="151"/>
      <c r="EXM41" s="151"/>
      <c r="EXN41" s="151"/>
      <c r="EXO41" s="151"/>
      <c r="EXP41" s="151"/>
      <c r="EXQ41" s="151"/>
      <c r="EXR41" s="151"/>
      <c r="EXS41" s="151"/>
      <c r="EXT41" s="151"/>
      <c r="EXU41" s="151"/>
      <c r="EXV41" s="151"/>
      <c r="EXW41" s="151"/>
      <c r="EXX41" s="151"/>
      <c r="EXY41" s="151"/>
      <c r="EXZ41" s="151"/>
      <c r="EYA41" s="151"/>
      <c r="EYB41" s="151"/>
      <c r="EYC41" s="151"/>
      <c r="EYD41" s="151"/>
      <c r="EYE41" s="151"/>
      <c r="EYF41" s="151"/>
      <c r="EYG41" s="151"/>
      <c r="EYH41" s="151"/>
      <c r="EYI41" s="151"/>
      <c r="EYJ41" s="151"/>
      <c r="EYK41" s="151"/>
      <c r="EYL41" s="151"/>
      <c r="EYM41" s="151"/>
      <c r="EYN41" s="151"/>
      <c r="EYO41" s="151"/>
      <c r="EYP41" s="151"/>
      <c r="EYQ41" s="151"/>
      <c r="EYR41" s="151"/>
      <c r="EYS41" s="151"/>
      <c r="EYT41" s="151"/>
      <c r="EYU41" s="151"/>
      <c r="EYV41" s="151"/>
      <c r="EYW41" s="151"/>
      <c r="EYX41" s="151"/>
      <c r="EYY41" s="151"/>
      <c r="EYZ41" s="151"/>
      <c r="EZA41" s="151"/>
      <c r="EZB41" s="151"/>
      <c r="EZC41" s="151"/>
      <c r="EZD41" s="151"/>
      <c r="EZE41" s="151"/>
      <c r="EZF41" s="151"/>
      <c r="EZG41" s="151"/>
      <c r="EZH41" s="151"/>
      <c r="EZI41" s="151"/>
      <c r="EZJ41" s="151"/>
      <c r="EZK41" s="151"/>
      <c r="EZL41" s="151"/>
      <c r="EZM41" s="151"/>
      <c r="EZN41" s="151"/>
      <c r="EZO41" s="151"/>
      <c r="EZP41" s="151"/>
      <c r="EZQ41" s="151"/>
      <c r="EZR41" s="151"/>
      <c r="EZS41" s="151"/>
      <c r="EZT41" s="151"/>
      <c r="EZU41" s="151"/>
      <c r="EZV41" s="151"/>
      <c r="EZW41" s="151"/>
      <c r="EZX41" s="151"/>
      <c r="EZY41" s="151"/>
      <c r="EZZ41" s="151"/>
      <c r="FAA41" s="151"/>
      <c r="FAB41" s="151"/>
      <c r="FAC41" s="151"/>
      <c r="FAD41" s="151"/>
      <c r="FAE41" s="151"/>
      <c r="FAF41" s="151"/>
      <c r="FAG41" s="151"/>
      <c r="FAH41" s="151"/>
      <c r="FAI41" s="151"/>
      <c r="FAJ41" s="151"/>
      <c r="FAK41" s="151"/>
      <c r="FAL41" s="151"/>
      <c r="FAM41" s="151"/>
      <c r="FAN41" s="151"/>
      <c r="FAO41" s="151"/>
      <c r="FAP41" s="151"/>
      <c r="FAQ41" s="151"/>
      <c r="FAR41" s="151"/>
      <c r="FAS41" s="151"/>
      <c r="FAT41" s="151"/>
      <c r="FAU41" s="151"/>
      <c r="FAV41" s="151"/>
      <c r="FAW41" s="151"/>
      <c r="FAX41" s="151"/>
      <c r="FAY41" s="151"/>
      <c r="FAZ41" s="151"/>
      <c r="FBA41" s="151"/>
      <c r="FBB41" s="151"/>
      <c r="FBC41" s="151"/>
      <c r="FBD41" s="151"/>
      <c r="FBE41" s="151"/>
      <c r="FBF41" s="151"/>
      <c r="FBG41" s="151"/>
      <c r="FBH41" s="151"/>
      <c r="FBI41" s="151"/>
      <c r="FBJ41" s="151"/>
      <c r="FBK41" s="151"/>
      <c r="FBL41" s="151"/>
      <c r="FBM41" s="151"/>
      <c r="FBN41" s="151"/>
      <c r="FBO41" s="151"/>
      <c r="FBP41" s="151"/>
      <c r="FBQ41" s="151"/>
      <c r="FBR41" s="151"/>
      <c r="FBS41" s="151"/>
      <c r="FBT41" s="151"/>
      <c r="FBU41" s="151"/>
      <c r="FBV41" s="151"/>
      <c r="FBW41" s="151"/>
      <c r="FBX41" s="151"/>
      <c r="FBY41" s="151"/>
      <c r="FBZ41" s="151"/>
      <c r="FCA41" s="151"/>
      <c r="FCB41" s="151"/>
      <c r="FCC41" s="151"/>
      <c r="FCD41" s="151"/>
      <c r="FCE41" s="151"/>
      <c r="FCF41" s="151"/>
      <c r="FCG41" s="151"/>
      <c r="FCH41" s="151"/>
      <c r="FCI41" s="151"/>
      <c r="FCJ41" s="151"/>
      <c r="FCK41" s="151"/>
      <c r="FCL41" s="151"/>
      <c r="FCM41" s="151"/>
      <c r="FCN41" s="151"/>
      <c r="FCO41" s="151"/>
      <c r="FCP41" s="151"/>
      <c r="FCQ41" s="151"/>
      <c r="FCR41" s="151"/>
      <c r="FCS41" s="151"/>
      <c r="FCT41" s="151"/>
      <c r="FCU41" s="151"/>
      <c r="FCV41" s="151"/>
      <c r="FCW41" s="151"/>
      <c r="FCX41" s="151"/>
      <c r="FCY41" s="151"/>
      <c r="FCZ41" s="151"/>
      <c r="FDA41" s="151"/>
      <c r="FDB41" s="151"/>
      <c r="FDC41" s="151"/>
      <c r="FDD41" s="151"/>
      <c r="FDE41" s="151"/>
      <c r="FDF41" s="151"/>
      <c r="FDG41" s="151"/>
      <c r="FDH41" s="151"/>
      <c r="FDI41" s="151"/>
      <c r="FDJ41" s="151"/>
      <c r="FDK41" s="151"/>
      <c r="FDL41" s="151"/>
      <c r="FDM41" s="151"/>
      <c r="FDN41" s="151"/>
      <c r="FDO41" s="151"/>
      <c r="FDP41" s="151"/>
      <c r="FDQ41" s="151"/>
      <c r="FDR41" s="151"/>
      <c r="FDS41" s="151"/>
      <c r="FDT41" s="151"/>
      <c r="FDU41" s="151"/>
      <c r="FDV41" s="151"/>
      <c r="FDW41" s="151"/>
      <c r="FDX41" s="151"/>
      <c r="FDY41" s="151"/>
      <c r="FDZ41" s="151"/>
      <c r="FEA41" s="151"/>
      <c r="FEB41" s="151"/>
      <c r="FEC41" s="151"/>
      <c r="FED41" s="151"/>
      <c r="FEE41" s="151"/>
      <c r="FEF41" s="151"/>
      <c r="FEG41" s="151"/>
      <c r="FEH41" s="151"/>
      <c r="FEI41" s="151"/>
      <c r="FEJ41" s="151"/>
      <c r="FEK41" s="151"/>
      <c r="FEL41" s="151"/>
      <c r="FEM41" s="151"/>
      <c r="FEN41" s="151"/>
      <c r="FEO41" s="151"/>
      <c r="FEP41" s="151"/>
      <c r="FEQ41" s="151"/>
      <c r="FER41" s="151"/>
      <c r="FES41" s="151"/>
      <c r="FET41" s="151"/>
      <c r="FEU41" s="151"/>
      <c r="FEV41" s="151"/>
      <c r="FEW41" s="151"/>
      <c r="FEX41" s="151"/>
      <c r="FEY41" s="151"/>
      <c r="FEZ41" s="151"/>
      <c r="FFA41" s="151"/>
      <c r="FFB41" s="151"/>
      <c r="FFC41" s="151"/>
      <c r="FFD41" s="151"/>
      <c r="FFE41" s="151"/>
      <c r="FFF41" s="151"/>
      <c r="FFG41" s="151"/>
      <c r="FFH41" s="151"/>
      <c r="FFI41" s="151"/>
      <c r="FFJ41" s="151"/>
      <c r="FFK41" s="151"/>
      <c r="FFL41" s="151"/>
      <c r="FFM41" s="151"/>
      <c r="FFN41" s="151"/>
      <c r="FFO41" s="151"/>
      <c r="FFP41" s="151"/>
      <c r="FFQ41" s="151"/>
      <c r="FFR41" s="151"/>
      <c r="FFS41" s="151"/>
      <c r="FFT41" s="151"/>
      <c r="FFU41" s="151"/>
      <c r="FFV41" s="151"/>
      <c r="FFW41" s="151"/>
      <c r="FFX41" s="151"/>
      <c r="FFY41" s="151"/>
      <c r="FFZ41" s="151"/>
      <c r="FGA41" s="151"/>
      <c r="FGB41" s="151"/>
      <c r="FGC41" s="151"/>
      <c r="FGD41" s="151"/>
      <c r="FGE41" s="151"/>
      <c r="FGF41" s="151"/>
      <c r="FGG41" s="151"/>
      <c r="FGH41" s="151"/>
      <c r="FGI41" s="151"/>
      <c r="FGJ41" s="151"/>
      <c r="FGK41" s="151"/>
      <c r="FGL41" s="151"/>
      <c r="FGM41" s="151"/>
      <c r="FGN41" s="151"/>
      <c r="FGO41" s="151"/>
      <c r="FGP41" s="151"/>
      <c r="FGQ41" s="151"/>
      <c r="FGR41" s="151"/>
      <c r="FGS41" s="151"/>
      <c r="FGT41" s="151"/>
      <c r="FGU41" s="151"/>
      <c r="FGV41" s="151"/>
      <c r="FGW41" s="151"/>
      <c r="FGX41" s="151"/>
      <c r="FGY41" s="151"/>
      <c r="FGZ41" s="151"/>
      <c r="FHA41" s="151"/>
      <c r="FHB41" s="151"/>
      <c r="FHC41" s="151"/>
      <c r="FHD41" s="151"/>
      <c r="FHE41" s="151"/>
      <c r="FHF41" s="151"/>
      <c r="FHG41" s="151"/>
      <c r="FHH41" s="151"/>
      <c r="FHI41" s="151"/>
      <c r="FHJ41" s="151"/>
      <c r="FHK41" s="151"/>
      <c r="FHL41" s="151"/>
      <c r="FHM41" s="151"/>
      <c r="FHN41" s="151"/>
      <c r="FHO41" s="151"/>
      <c r="FHP41" s="151"/>
      <c r="FHQ41" s="151"/>
      <c r="FHR41" s="151"/>
      <c r="FHS41" s="151"/>
      <c r="FHT41" s="151"/>
      <c r="FHU41" s="151"/>
      <c r="FHV41" s="151"/>
      <c r="FHW41" s="151"/>
      <c r="FHX41" s="151"/>
      <c r="FHY41" s="151"/>
      <c r="FHZ41" s="151"/>
      <c r="FIA41" s="151"/>
      <c r="FIB41" s="151"/>
      <c r="FIC41" s="151"/>
      <c r="FID41" s="151"/>
      <c r="FIE41" s="151"/>
      <c r="FIF41" s="151"/>
      <c r="FIG41" s="151"/>
      <c r="FIH41" s="151"/>
      <c r="FII41" s="151"/>
      <c r="FIJ41" s="151"/>
      <c r="FIK41" s="151"/>
      <c r="FIL41" s="151"/>
      <c r="FIM41" s="151"/>
      <c r="FIN41" s="151"/>
      <c r="FIO41" s="151"/>
      <c r="FIP41" s="151"/>
      <c r="FIQ41" s="151"/>
      <c r="FIR41" s="151"/>
      <c r="FIS41" s="151"/>
      <c r="FIT41" s="151"/>
      <c r="FIU41" s="151"/>
      <c r="FIV41" s="151"/>
      <c r="FIW41" s="151"/>
      <c r="FIX41" s="151"/>
      <c r="FIY41" s="151"/>
      <c r="FIZ41" s="151"/>
      <c r="FJA41" s="151"/>
      <c r="FJB41" s="151"/>
      <c r="FJC41" s="151"/>
      <c r="FJD41" s="151"/>
      <c r="FJE41" s="151"/>
      <c r="FJF41" s="151"/>
      <c r="FJG41" s="151"/>
      <c r="FJH41" s="151"/>
      <c r="FJI41" s="151"/>
      <c r="FJJ41" s="151"/>
      <c r="FJK41" s="151"/>
      <c r="FJL41" s="151"/>
      <c r="FJM41" s="151"/>
      <c r="FJN41" s="151"/>
      <c r="FJO41" s="151"/>
      <c r="FJP41" s="151"/>
      <c r="FJQ41" s="151"/>
      <c r="FJR41" s="151"/>
      <c r="FJS41" s="151"/>
      <c r="FJT41" s="151"/>
      <c r="FJU41" s="151"/>
      <c r="FJV41" s="151"/>
      <c r="FJW41" s="151"/>
      <c r="FJX41" s="151"/>
      <c r="FJY41" s="151"/>
      <c r="FJZ41" s="151"/>
      <c r="FKA41" s="151"/>
      <c r="FKB41" s="151"/>
      <c r="FKC41" s="151"/>
      <c r="FKD41" s="151"/>
      <c r="FKE41" s="151"/>
      <c r="FKF41" s="151"/>
      <c r="FKG41" s="151"/>
      <c r="FKH41" s="151"/>
      <c r="FKI41" s="151"/>
      <c r="FKJ41" s="151"/>
      <c r="FKK41" s="151"/>
      <c r="FKL41" s="151"/>
      <c r="FKM41" s="151"/>
      <c r="FKN41" s="151"/>
      <c r="FKO41" s="151"/>
      <c r="FKP41" s="151"/>
      <c r="FKQ41" s="151"/>
      <c r="FKR41" s="151"/>
      <c r="FKS41" s="151"/>
      <c r="FKT41" s="151"/>
      <c r="FKU41" s="151"/>
      <c r="FKV41" s="151"/>
      <c r="FKW41" s="151"/>
      <c r="FKX41" s="151"/>
      <c r="FKY41" s="151"/>
      <c r="FKZ41" s="151"/>
      <c r="FLA41" s="151"/>
      <c r="FLB41" s="151"/>
      <c r="FLC41" s="151"/>
      <c r="FLD41" s="151"/>
      <c r="FLE41" s="151"/>
      <c r="FLF41" s="151"/>
      <c r="FLG41" s="151"/>
      <c r="FLH41" s="151"/>
      <c r="FLI41" s="151"/>
      <c r="FLJ41" s="151"/>
      <c r="FLK41" s="151"/>
      <c r="FLL41" s="151"/>
      <c r="FLM41" s="151"/>
      <c r="FLN41" s="151"/>
      <c r="FLO41" s="151"/>
      <c r="FLP41" s="151"/>
      <c r="FLQ41" s="151"/>
      <c r="FLR41" s="151"/>
      <c r="FLS41" s="151"/>
      <c r="FLT41" s="151"/>
      <c r="FLU41" s="151"/>
      <c r="FLV41" s="151"/>
      <c r="FLW41" s="151"/>
      <c r="FLX41" s="151"/>
      <c r="FLY41" s="151"/>
      <c r="FLZ41" s="151"/>
      <c r="FMA41" s="151"/>
      <c r="FMB41" s="151"/>
      <c r="FMC41" s="151"/>
      <c r="FMD41" s="151"/>
      <c r="FME41" s="151"/>
      <c r="FMF41" s="151"/>
      <c r="FMG41" s="151"/>
      <c r="FMH41" s="151"/>
      <c r="FMI41" s="151"/>
      <c r="FMJ41" s="151"/>
      <c r="FMK41" s="151"/>
      <c r="FML41" s="151"/>
      <c r="FMM41" s="151"/>
      <c r="FMN41" s="151"/>
      <c r="FMO41" s="151"/>
      <c r="FMP41" s="151"/>
      <c r="FMQ41" s="151"/>
      <c r="FMR41" s="151"/>
      <c r="FMS41" s="151"/>
      <c r="FMT41" s="151"/>
      <c r="FMU41" s="151"/>
      <c r="FMV41" s="151"/>
      <c r="FMW41" s="151"/>
      <c r="FMX41" s="151"/>
      <c r="FMY41" s="151"/>
      <c r="FMZ41" s="151"/>
      <c r="FNA41" s="151"/>
      <c r="FNB41" s="151"/>
      <c r="FNC41" s="151"/>
      <c r="FND41" s="151"/>
      <c r="FNE41" s="151"/>
      <c r="FNF41" s="151"/>
      <c r="FNG41" s="151"/>
      <c r="FNH41" s="151"/>
      <c r="FNI41" s="151"/>
      <c r="FNJ41" s="151"/>
      <c r="FNK41" s="151"/>
      <c r="FNL41" s="151"/>
      <c r="FNM41" s="151"/>
      <c r="FNN41" s="151"/>
      <c r="FNO41" s="151"/>
      <c r="FNP41" s="151"/>
      <c r="FNQ41" s="151"/>
      <c r="FNR41" s="151"/>
      <c r="FNS41" s="151"/>
      <c r="FNT41" s="151"/>
      <c r="FNU41" s="151"/>
      <c r="FNV41" s="151"/>
      <c r="FNW41" s="151"/>
      <c r="FNX41" s="151"/>
      <c r="FNY41" s="151"/>
      <c r="FNZ41" s="151"/>
      <c r="FOA41" s="151"/>
      <c r="FOB41" s="151"/>
      <c r="FOC41" s="151"/>
      <c r="FOD41" s="151"/>
      <c r="FOE41" s="151"/>
      <c r="FOF41" s="151"/>
      <c r="FOG41" s="151"/>
      <c r="FOH41" s="151"/>
      <c r="FOI41" s="151"/>
      <c r="FOJ41" s="151"/>
      <c r="FOK41" s="151"/>
      <c r="FOL41" s="151"/>
      <c r="FOM41" s="151"/>
      <c r="FON41" s="151"/>
      <c r="FOO41" s="151"/>
      <c r="FOP41" s="151"/>
      <c r="FOQ41" s="151"/>
      <c r="FOR41" s="151"/>
      <c r="FOS41" s="151"/>
      <c r="FOT41" s="151"/>
      <c r="FOU41" s="151"/>
      <c r="FOV41" s="151"/>
      <c r="FOW41" s="151"/>
      <c r="FOX41" s="151"/>
      <c r="FOY41" s="151"/>
      <c r="FOZ41" s="151"/>
      <c r="FPA41" s="151"/>
      <c r="FPB41" s="151"/>
      <c r="FPC41" s="151"/>
      <c r="FPD41" s="151"/>
      <c r="FPE41" s="151"/>
      <c r="FPF41" s="151"/>
      <c r="FPG41" s="151"/>
      <c r="FPH41" s="151"/>
      <c r="FPI41" s="151"/>
      <c r="FPJ41" s="151"/>
      <c r="FPK41" s="151"/>
      <c r="FPL41" s="151"/>
      <c r="FPM41" s="151"/>
      <c r="FPN41" s="151"/>
      <c r="FPO41" s="151"/>
      <c r="FPP41" s="151"/>
      <c r="FPQ41" s="151"/>
      <c r="FPR41" s="151"/>
      <c r="FPS41" s="151"/>
      <c r="FPT41" s="151"/>
      <c r="FPU41" s="151"/>
      <c r="FPV41" s="151"/>
      <c r="FPW41" s="151"/>
      <c r="FPX41" s="151"/>
      <c r="FPY41" s="151"/>
      <c r="FPZ41" s="151"/>
      <c r="FQA41" s="151"/>
      <c r="FQB41" s="151"/>
      <c r="FQC41" s="151"/>
      <c r="FQD41" s="151"/>
      <c r="FQE41" s="151"/>
      <c r="FQF41" s="151"/>
      <c r="FQG41" s="151"/>
      <c r="FQH41" s="151"/>
      <c r="FQI41" s="151"/>
      <c r="FQJ41" s="151"/>
      <c r="FQK41" s="151"/>
      <c r="FQL41" s="151"/>
      <c r="FQM41" s="151"/>
      <c r="FQN41" s="151"/>
      <c r="FQO41" s="151"/>
      <c r="FQP41" s="151"/>
      <c r="FQQ41" s="151"/>
      <c r="FQR41" s="151"/>
      <c r="FQS41" s="151"/>
      <c r="FQT41" s="151"/>
      <c r="FQU41" s="151"/>
      <c r="FQV41" s="151"/>
      <c r="FQW41" s="151"/>
      <c r="FQX41" s="151"/>
      <c r="FQY41" s="151"/>
      <c r="FQZ41" s="151"/>
      <c r="FRA41" s="151"/>
      <c r="FRB41" s="151"/>
      <c r="FRC41" s="151"/>
      <c r="FRD41" s="151"/>
      <c r="FRE41" s="151"/>
      <c r="FRF41" s="151"/>
      <c r="FRG41" s="151"/>
      <c r="FRH41" s="151"/>
      <c r="FRI41" s="151"/>
      <c r="FRJ41" s="151"/>
      <c r="FRK41" s="151"/>
      <c r="FRL41" s="151"/>
      <c r="FRM41" s="151"/>
      <c r="FRN41" s="151"/>
      <c r="FRO41" s="151"/>
      <c r="FRP41" s="151"/>
      <c r="FRQ41" s="151"/>
      <c r="FRR41" s="151"/>
      <c r="FRS41" s="151"/>
      <c r="FRT41" s="151"/>
      <c r="FRU41" s="151"/>
      <c r="FRV41" s="151"/>
      <c r="FRW41" s="151"/>
      <c r="FRX41" s="151"/>
      <c r="FRY41" s="151"/>
      <c r="FRZ41" s="151"/>
      <c r="FSA41" s="151"/>
      <c r="FSB41" s="151"/>
      <c r="FSC41" s="151"/>
      <c r="FSD41" s="151"/>
      <c r="FSE41" s="151"/>
      <c r="FSF41" s="151"/>
      <c r="FSG41" s="151"/>
      <c r="FSH41" s="151"/>
      <c r="FSI41" s="151"/>
      <c r="FSJ41" s="151"/>
      <c r="FSK41" s="151"/>
      <c r="FSL41" s="151"/>
      <c r="FSM41" s="151"/>
      <c r="FSN41" s="151"/>
      <c r="FSO41" s="151"/>
      <c r="FSP41" s="151"/>
      <c r="FSQ41" s="151"/>
      <c r="FSR41" s="151"/>
      <c r="FSS41" s="151"/>
      <c r="FST41" s="151"/>
      <c r="FSU41" s="151"/>
      <c r="FSV41" s="151"/>
      <c r="FSW41" s="151"/>
      <c r="FSX41" s="151"/>
      <c r="FSY41" s="151"/>
      <c r="FSZ41" s="151"/>
      <c r="FTA41" s="151"/>
      <c r="FTB41" s="151"/>
      <c r="FTC41" s="151"/>
      <c r="FTD41" s="151"/>
      <c r="FTE41" s="151"/>
      <c r="FTF41" s="151"/>
      <c r="FTG41" s="151"/>
      <c r="FTH41" s="151"/>
      <c r="FTI41" s="151"/>
      <c r="FTJ41" s="151"/>
      <c r="FTK41" s="151"/>
      <c r="FTL41" s="151"/>
      <c r="FTM41" s="151"/>
      <c r="FTN41" s="151"/>
      <c r="FTO41" s="151"/>
      <c r="FTP41" s="151"/>
      <c r="FTQ41" s="151"/>
      <c r="FTR41" s="151"/>
      <c r="FTS41" s="151"/>
      <c r="FTT41" s="151"/>
      <c r="FTU41" s="151"/>
      <c r="FTV41" s="151"/>
      <c r="FTW41" s="151"/>
      <c r="FTX41" s="151"/>
      <c r="FTY41" s="151"/>
      <c r="FTZ41" s="151"/>
      <c r="FUA41" s="151"/>
      <c r="FUB41" s="151"/>
      <c r="FUC41" s="151"/>
      <c r="FUD41" s="151"/>
      <c r="FUE41" s="151"/>
      <c r="FUF41" s="151"/>
      <c r="FUG41" s="151"/>
      <c r="FUH41" s="151"/>
      <c r="FUI41" s="151"/>
      <c r="FUJ41" s="151"/>
      <c r="FUK41" s="151"/>
      <c r="FUL41" s="151"/>
      <c r="FUM41" s="151"/>
      <c r="FUN41" s="151"/>
      <c r="FUO41" s="151"/>
      <c r="FUP41" s="151"/>
      <c r="FUQ41" s="151"/>
      <c r="FUR41" s="151"/>
      <c r="FUS41" s="151"/>
      <c r="FUT41" s="151"/>
      <c r="FUU41" s="151"/>
      <c r="FUV41" s="151"/>
      <c r="FUW41" s="151"/>
      <c r="FUX41" s="151"/>
      <c r="FUY41" s="151"/>
      <c r="FUZ41" s="151"/>
      <c r="FVA41" s="151"/>
      <c r="FVB41" s="151"/>
      <c r="FVC41" s="151"/>
      <c r="FVD41" s="151"/>
      <c r="FVE41" s="151"/>
      <c r="FVF41" s="151"/>
      <c r="FVG41" s="151"/>
      <c r="FVH41" s="151"/>
      <c r="FVI41" s="151"/>
      <c r="FVJ41" s="151"/>
      <c r="FVK41" s="151"/>
      <c r="FVL41" s="151"/>
      <c r="FVM41" s="151"/>
      <c r="FVN41" s="151"/>
      <c r="FVO41" s="151"/>
      <c r="FVP41" s="151"/>
      <c r="FVQ41" s="151"/>
      <c r="FVR41" s="151"/>
      <c r="FVS41" s="151"/>
      <c r="FVT41" s="151"/>
      <c r="FVU41" s="151"/>
      <c r="FVV41" s="151"/>
      <c r="FVW41" s="151"/>
      <c r="FVX41" s="151"/>
      <c r="FVY41" s="151"/>
      <c r="FVZ41" s="151"/>
      <c r="FWA41" s="151"/>
      <c r="FWB41" s="151"/>
      <c r="FWC41" s="151"/>
      <c r="FWD41" s="151"/>
      <c r="FWE41" s="151"/>
      <c r="FWF41" s="151"/>
      <c r="FWG41" s="151"/>
      <c r="FWH41" s="151"/>
      <c r="FWI41" s="151"/>
      <c r="FWJ41" s="151"/>
      <c r="FWK41" s="151"/>
      <c r="FWL41" s="151"/>
      <c r="FWM41" s="151"/>
      <c r="FWN41" s="151"/>
      <c r="FWO41" s="151"/>
      <c r="FWP41" s="151"/>
      <c r="FWQ41" s="151"/>
      <c r="FWR41" s="151"/>
      <c r="FWS41" s="151"/>
      <c r="FWT41" s="151"/>
      <c r="FWU41" s="151"/>
      <c r="FWV41" s="151"/>
      <c r="FWW41" s="151"/>
      <c r="FWX41" s="151"/>
      <c r="FWY41" s="151"/>
      <c r="FWZ41" s="151"/>
      <c r="FXA41" s="151"/>
      <c r="FXB41" s="151"/>
      <c r="FXC41" s="151"/>
      <c r="FXD41" s="151"/>
      <c r="FXE41" s="151"/>
      <c r="FXF41" s="151"/>
      <c r="FXG41" s="151"/>
      <c r="FXH41" s="151"/>
      <c r="FXI41" s="151"/>
      <c r="FXJ41" s="151"/>
      <c r="FXK41" s="151"/>
      <c r="FXL41" s="151"/>
      <c r="FXM41" s="151"/>
      <c r="FXN41" s="151"/>
      <c r="FXO41" s="151"/>
      <c r="FXP41" s="151"/>
      <c r="FXQ41" s="151"/>
      <c r="FXR41" s="151"/>
      <c r="FXS41" s="151"/>
      <c r="FXT41" s="151"/>
      <c r="FXU41" s="151"/>
      <c r="FXV41" s="151"/>
      <c r="FXW41" s="151"/>
      <c r="FXX41" s="151"/>
      <c r="FXY41" s="151"/>
      <c r="FXZ41" s="151"/>
      <c r="FYA41" s="151"/>
      <c r="FYB41" s="151"/>
      <c r="FYC41" s="151"/>
      <c r="FYD41" s="151"/>
      <c r="FYE41" s="151"/>
      <c r="FYF41" s="151"/>
      <c r="FYG41" s="151"/>
      <c r="FYH41" s="151"/>
      <c r="FYI41" s="151"/>
      <c r="FYJ41" s="151"/>
      <c r="FYK41" s="151"/>
      <c r="FYL41" s="151"/>
      <c r="FYM41" s="151"/>
      <c r="FYN41" s="151"/>
      <c r="FYO41" s="151"/>
      <c r="FYP41" s="151"/>
      <c r="FYQ41" s="151"/>
      <c r="FYR41" s="151"/>
      <c r="FYS41" s="151"/>
      <c r="FYT41" s="151"/>
      <c r="FYU41" s="151"/>
      <c r="FYV41" s="151"/>
      <c r="FYW41" s="151"/>
      <c r="FYX41" s="151"/>
      <c r="FYY41" s="151"/>
      <c r="FYZ41" s="151"/>
      <c r="FZA41" s="151"/>
      <c r="FZB41" s="151"/>
      <c r="FZC41" s="151"/>
      <c r="FZD41" s="151"/>
      <c r="FZE41" s="151"/>
      <c r="FZF41" s="151"/>
      <c r="FZG41" s="151"/>
      <c r="FZH41" s="151"/>
      <c r="FZI41" s="151"/>
      <c r="FZJ41" s="151"/>
      <c r="FZK41" s="151"/>
      <c r="FZL41" s="151"/>
      <c r="FZM41" s="151"/>
      <c r="FZN41" s="151"/>
      <c r="FZO41" s="151"/>
      <c r="FZP41" s="151"/>
      <c r="FZQ41" s="151"/>
      <c r="FZR41" s="151"/>
      <c r="FZS41" s="151"/>
      <c r="FZT41" s="151"/>
      <c r="FZU41" s="151"/>
      <c r="FZV41" s="151"/>
      <c r="FZW41" s="151"/>
      <c r="FZX41" s="151"/>
      <c r="FZY41" s="151"/>
      <c r="FZZ41" s="151"/>
      <c r="GAA41" s="151"/>
      <c r="GAB41" s="151"/>
      <c r="GAC41" s="151"/>
      <c r="GAD41" s="151"/>
      <c r="GAE41" s="151"/>
      <c r="GAF41" s="151"/>
      <c r="GAG41" s="151"/>
      <c r="GAH41" s="151"/>
      <c r="GAI41" s="151"/>
      <c r="GAJ41" s="151"/>
      <c r="GAK41" s="151"/>
      <c r="GAL41" s="151"/>
      <c r="GAM41" s="151"/>
      <c r="GAN41" s="151"/>
      <c r="GAO41" s="151"/>
      <c r="GAP41" s="151"/>
      <c r="GAQ41" s="151"/>
      <c r="GAR41" s="151"/>
      <c r="GAS41" s="151"/>
      <c r="GAT41" s="151"/>
      <c r="GAU41" s="151"/>
      <c r="GAV41" s="151"/>
      <c r="GAW41" s="151"/>
      <c r="GAX41" s="151"/>
      <c r="GAY41" s="151"/>
      <c r="GAZ41" s="151"/>
      <c r="GBA41" s="151"/>
      <c r="GBB41" s="151"/>
      <c r="GBC41" s="151"/>
      <c r="GBD41" s="151"/>
      <c r="GBE41" s="151"/>
      <c r="GBF41" s="151"/>
      <c r="GBG41" s="151"/>
      <c r="GBH41" s="151"/>
      <c r="GBI41" s="151"/>
      <c r="GBJ41" s="151"/>
      <c r="GBK41" s="151"/>
      <c r="GBL41" s="151"/>
      <c r="GBM41" s="151"/>
      <c r="GBN41" s="151"/>
      <c r="GBO41" s="151"/>
      <c r="GBP41" s="151"/>
      <c r="GBQ41" s="151"/>
      <c r="GBR41" s="151"/>
      <c r="GBS41" s="151"/>
      <c r="GBT41" s="151"/>
      <c r="GBU41" s="151"/>
      <c r="GBV41" s="151"/>
      <c r="GBW41" s="151"/>
      <c r="GBX41" s="151"/>
      <c r="GBY41" s="151"/>
      <c r="GBZ41" s="151"/>
      <c r="GCA41" s="151"/>
      <c r="GCB41" s="151"/>
      <c r="GCC41" s="151"/>
      <c r="GCD41" s="151"/>
      <c r="GCE41" s="151"/>
      <c r="GCF41" s="151"/>
      <c r="GCG41" s="151"/>
      <c r="GCH41" s="151"/>
      <c r="GCI41" s="151"/>
      <c r="GCJ41" s="151"/>
      <c r="GCK41" s="151"/>
      <c r="GCL41" s="151"/>
      <c r="GCM41" s="151"/>
      <c r="GCN41" s="151"/>
      <c r="GCO41" s="151"/>
      <c r="GCP41" s="151"/>
      <c r="GCQ41" s="151"/>
      <c r="GCR41" s="151"/>
      <c r="GCS41" s="151"/>
      <c r="GCT41" s="151"/>
      <c r="GCU41" s="151"/>
      <c r="GCV41" s="151"/>
      <c r="GCW41" s="151"/>
      <c r="GCX41" s="151"/>
      <c r="GCY41" s="151"/>
      <c r="GCZ41" s="151"/>
      <c r="GDA41" s="151"/>
      <c r="GDB41" s="151"/>
      <c r="GDC41" s="151"/>
      <c r="GDD41" s="151"/>
      <c r="GDE41" s="151"/>
      <c r="GDF41" s="151"/>
      <c r="GDG41" s="151"/>
      <c r="GDH41" s="151"/>
      <c r="GDI41" s="151"/>
      <c r="GDJ41" s="151"/>
      <c r="GDK41" s="151"/>
      <c r="GDL41" s="151"/>
      <c r="GDM41" s="151"/>
      <c r="GDN41" s="151"/>
      <c r="GDO41" s="151"/>
      <c r="GDP41" s="151"/>
      <c r="GDQ41" s="151"/>
      <c r="GDR41" s="151"/>
      <c r="GDS41" s="151"/>
      <c r="GDT41" s="151"/>
      <c r="GDU41" s="151"/>
      <c r="GDV41" s="151"/>
      <c r="GDW41" s="151"/>
      <c r="GDX41" s="151"/>
      <c r="GDY41" s="151"/>
      <c r="GDZ41" s="151"/>
      <c r="GEA41" s="151"/>
      <c r="GEB41" s="151"/>
      <c r="GEC41" s="151"/>
      <c r="GED41" s="151"/>
      <c r="GEE41" s="151"/>
      <c r="GEF41" s="151"/>
      <c r="GEG41" s="151"/>
      <c r="GEH41" s="151"/>
      <c r="GEI41" s="151"/>
      <c r="GEJ41" s="151"/>
      <c r="GEK41" s="151"/>
      <c r="GEL41" s="151"/>
      <c r="GEM41" s="151"/>
      <c r="GEN41" s="151"/>
      <c r="GEO41" s="151"/>
      <c r="GEP41" s="151"/>
      <c r="GEQ41" s="151"/>
      <c r="GER41" s="151"/>
      <c r="GES41" s="151"/>
      <c r="GET41" s="151"/>
      <c r="GEU41" s="151"/>
      <c r="GEV41" s="151"/>
      <c r="GEW41" s="151"/>
      <c r="GEX41" s="151"/>
      <c r="GEY41" s="151"/>
      <c r="GEZ41" s="151"/>
      <c r="GFA41" s="151"/>
      <c r="GFB41" s="151"/>
      <c r="GFC41" s="151"/>
      <c r="GFD41" s="151"/>
      <c r="GFE41" s="151"/>
      <c r="GFF41" s="151"/>
      <c r="GFG41" s="151"/>
      <c r="GFH41" s="151"/>
      <c r="GFI41" s="151"/>
      <c r="GFJ41" s="151"/>
      <c r="GFK41" s="151"/>
      <c r="GFL41" s="151"/>
      <c r="GFM41" s="151"/>
      <c r="GFN41" s="151"/>
      <c r="GFO41" s="151"/>
      <c r="GFP41" s="151"/>
      <c r="GFQ41" s="151"/>
      <c r="GFR41" s="151"/>
      <c r="GFS41" s="151"/>
      <c r="GFT41" s="151"/>
      <c r="GFU41" s="151"/>
      <c r="GFV41" s="151"/>
      <c r="GFW41" s="151"/>
      <c r="GFX41" s="151"/>
      <c r="GFY41" s="151"/>
      <c r="GFZ41" s="151"/>
      <c r="GGA41" s="151"/>
      <c r="GGB41" s="151"/>
      <c r="GGC41" s="151"/>
      <c r="GGD41" s="151"/>
      <c r="GGE41" s="151"/>
      <c r="GGF41" s="151"/>
      <c r="GGG41" s="151"/>
      <c r="GGH41" s="151"/>
      <c r="GGI41" s="151"/>
      <c r="GGJ41" s="151"/>
      <c r="GGK41" s="151"/>
      <c r="GGL41" s="151"/>
      <c r="GGM41" s="151"/>
      <c r="GGN41" s="151"/>
      <c r="GGO41" s="151"/>
      <c r="GGP41" s="151"/>
      <c r="GGQ41" s="151"/>
      <c r="GGR41" s="151"/>
      <c r="GGS41" s="151"/>
      <c r="GGT41" s="151"/>
      <c r="GGU41" s="151"/>
      <c r="GGV41" s="151"/>
      <c r="GGW41" s="151"/>
      <c r="GGX41" s="151"/>
      <c r="GGY41" s="151"/>
      <c r="GGZ41" s="151"/>
      <c r="GHA41" s="151"/>
      <c r="GHB41" s="151"/>
      <c r="GHC41" s="151"/>
      <c r="GHD41" s="151"/>
      <c r="GHE41" s="151"/>
      <c r="GHF41" s="151"/>
      <c r="GHG41" s="151"/>
      <c r="GHH41" s="151"/>
      <c r="GHI41" s="151"/>
      <c r="GHJ41" s="151"/>
      <c r="GHK41" s="151"/>
      <c r="GHL41" s="151"/>
      <c r="GHM41" s="151"/>
      <c r="GHN41" s="151"/>
      <c r="GHO41" s="151"/>
      <c r="GHP41" s="151"/>
      <c r="GHQ41" s="151"/>
      <c r="GHR41" s="151"/>
      <c r="GHS41" s="151"/>
      <c r="GHT41" s="151"/>
      <c r="GHU41" s="151"/>
      <c r="GHV41" s="151"/>
      <c r="GHW41" s="151"/>
      <c r="GHX41" s="151"/>
      <c r="GHY41" s="151"/>
      <c r="GHZ41" s="151"/>
      <c r="GIA41" s="151"/>
      <c r="GIB41" s="151"/>
      <c r="GIC41" s="151"/>
      <c r="GID41" s="151"/>
      <c r="GIE41" s="151"/>
      <c r="GIF41" s="151"/>
      <c r="GIG41" s="151"/>
      <c r="GIH41" s="151"/>
      <c r="GII41" s="151"/>
      <c r="GIJ41" s="151"/>
      <c r="GIK41" s="151"/>
      <c r="GIL41" s="151"/>
      <c r="GIM41" s="151"/>
      <c r="GIN41" s="151"/>
      <c r="GIO41" s="151"/>
      <c r="GIP41" s="151"/>
      <c r="GIQ41" s="151"/>
      <c r="GIR41" s="151"/>
      <c r="GIS41" s="151"/>
      <c r="GIT41" s="151"/>
      <c r="GIU41" s="151"/>
      <c r="GIV41" s="151"/>
      <c r="GIW41" s="151"/>
      <c r="GIX41" s="151"/>
      <c r="GIY41" s="151"/>
      <c r="GIZ41" s="151"/>
      <c r="GJA41" s="151"/>
      <c r="GJB41" s="151"/>
      <c r="GJC41" s="151"/>
      <c r="GJD41" s="151"/>
      <c r="GJE41" s="151"/>
      <c r="GJF41" s="151"/>
      <c r="GJG41" s="151"/>
      <c r="GJH41" s="151"/>
      <c r="GJI41" s="151"/>
      <c r="GJJ41" s="151"/>
      <c r="GJK41" s="151"/>
      <c r="GJL41" s="151"/>
      <c r="GJM41" s="151"/>
      <c r="GJN41" s="151"/>
      <c r="GJO41" s="151"/>
      <c r="GJP41" s="151"/>
      <c r="GJQ41" s="151"/>
      <c r="GJR41" s="151"/>
      <c r="GJS41" s="151"/>
      <c r="GJT41" s="151"/>
      <c r="GJU41" s="151"/>
      <c r="GJV41" s="151"/>
      <c r="GJW41" s="151"/>
      <c r="GJX41" s="151"/>
      <c r="GJY41" s="151"/>
      <c r="GJZ41" s="151"/>
      <c r="GKA41" s="151"/>
      <c r="GKB41" s="151"/>
      <c r="GKC41" s="151"/>
      <c r="GKD41" s="151"/>
      <c r="GKE41" s="151"/>
      <c r="GKF41" s="151"/>
      <c r="GKG41" s="151"/>
      <c r="GKH41" s="151"/>
      <c r="GKI41" s="151"/>
      <c r="GKJ41" s="151"/>
      <c r="GKK41" s="151"/>
      <c r="GKL41" s="151"/>
      <c r="GKM41" s="151"/>
      <c r="GKN41" s="151"/>
      <c r="GKO41" s="151"/>
      <c r="GKP41" s="151"/>
      <c r="GKQ41" s="151"/>
      <c r="GKR41" s="151"/>
      <c r="GKS41" s="151"/>
      <c r="GKT41" s="151"/>
      <c r="GKU41" s="151"/>
      <c r="GKV41" s="151"/>
      <c r="GKW41" s="151"/>
      <c r="GKX41" s="151"/>
      <c r="GKY41" s="151"/>
      <c r="GKZ41" s="151"/>
      <c r="GLA41" s="151"/>
      <c r="GLB41" s="151"/>
      <c r="GLC41" s="151"/>
      <c r="GLD41" s="151"/>
      <c r="GLE41" s="151"/>
      <c r="GLF41" s="151"/>
      <c r="GLG41" s="151"/>
      <c r="GLH41" s="151"/>
      <c r="GLI41" s="151"/>
      <c r="GLJ41" s="151"/>
      <c r="GLK41" s="151"/>
      <c r="GLL41" s="151"/>
      <c r="GLM41" s="151"/>
      <c r="GLN41" s="151"/>
      <c r="GLO41" s="151"/>
      <c r="GLP41" s="151"/>
      <c r="GLQ41" s="151"/>
      <c r="GLR41" s="151"/>
      <c r="GLS41" s="151"/>
      <c r="GLT41" s="151"/>
      <c r="GLU41" s="151"/>
      <c r="GLV41" s="151"/>
      <c r="GLW41" s="151"/>
      <c r="GLX41" s="151"/>
      <c r="GLY41" s="151"/>
      <c r="GLZ41" s="151"/>
      <c r="GMA41" s="151"/>
      <c r="GMB41" s="151"/>
      <c r="GMC41" s="151"/>
      <c r="GMD41" s="151"/>
      <c r="GME41" s="151"/>
      <c r="GMF41" s="151"/>
      <c r="GMG41" s="151"/>
      <c r="GMH41" s="151"/>
      <c r="GMI41" s="151"/>
      <c r="GMJ41" s="151"/>
      <c r="GMK41" s="151"/>
      <c r="GML41" s="151"/>
      <c r="GMM41" s="151"/>
      <c r="GMN41" s="151"/>
      <c r="GMO41" s="151"/>
      <c r="GMP41" s="151"/>
      <c r="GMQ41" s="151"/>
      <c r="GMR41" s="151"/>
      <c r="GMS41" s="151"/>
      <c r="GMT41" s="151"/>
      <c r="GMU41" s="151"/>
      <c r="GMV41" s="151"/>
      <c r="GMW41" s="151"/>
      <c r="GMX41" s="151"/>
      <c r="GMY41" s="151"/>
      <c r="GMZ41" s="151"/>
      <c r="GNA41" s="151"/>
      <c r="GNB41" s="151"/>
      <c r="GNC41" s="151"/>
      <c r="GND41" s="151"/>
      <c r="GNE41" s="151"/>
      <c r="GNF41" s="151"/>
      <c r="GNG41" s="151"/>
      <c r="GNH41" s="151"/>
      <c r="GNI41" s="151"/>
      <c r="GNJ41" s="151"/>
      <c r="GNK41" s="151"/>
      <c r="GNL41" s="151"/>
      <c r="GNM41" s="151"/>
      <c r="GNN41" s="151"/>
      <c r="GNO41" s="151"/>
      <c r="GNP41" s="151"/>
      <c r="GNQ41" s="151"/>
      <c r="GNR41" s="151"/>
      <c r="GNS41" s="151"/>
      <c r="GNT41" s="151"/>
      <c r="GNU41" s="151"/>
      <c r="GNV41" s="151"/>
      <c r="GNW41" s="151"/>
      <c r="GNX41" s="151"/>
      <c r="GNY41" s="151"/>
      <c r="GNZ41" s="151"/>
      <c r="GOA41" s="151"/>
      <c r="GOB41" s="151"/>
      <c r="GOC41" s="151"/>
      <c r="GOD41" s="151"/>
      <c r="GOE41" s="151"/>
      <c r="GOF41" s="151"/>
      <c r="GOG41" s="151"/>
      <c r="GOH41" s="151"/>
      <c r="GOI41" s="151"/>
      <c r="GOJ41" s="151"/>
      <c r="GOK41" s="151"/>
      <c r="GOL41" s="151"/>
      <c r="GOM41" s="151"/>
      <c r="GON41" s="151"/>
      <c r="GOO41" s="151"/>
      <c r="GOP41" s="151"/>
      <c r="GOQ41" s="151"/>
      <c r="GOR41" s="151"/>
      <c r="GOS41" s="151"/>
      <c r="GOT41" s="151"/>
      <c r="GOU41" s="151"/>
      <c r="GOV41" s="151"/>
      <c r="GOW41" s="151"/>
      <c r="GOX41" s="151"/>
      <c r="GOY41" s="151"/>
      <c r="GOZ41" s="151"/>
      <c r="GPA41" s="151"/>
      <c r="GPB41" s="151"/>
      <c r="GPC41" s="151"/>
      <c r="GPD41" s="151"/>
      <c r="GPE41" s="151"/>
      <c r="GPF41" s="151"/>
      <c r="GPG41" s="151"/>
      <c r="GPH41" s="151"/>
      <c r="GPI41" s="151"/>
      <c r="GPJ41" s="151"/>
      <c r="GPK41" s="151"/>
      <c r="GPL41" s="151"/>
      <c r="GPM41" s="151"/>
      <c r="GPN41" s="151"/>
      <c r="GPO41" s="151"/>
      <c r="GPP41" s="151"/>
      <c r="GPQ41" s="151"/>
      <c r="GPR41" s="151"/>
      <c r="GPS41" s="151"/>
      <c r="GPT41" s="151"/>
      <c r="GPU41" s="151"/>
      <c r="GPV41" s="151"/>
      <c r="GPW41" s="151"/>
      <c r="GPX41" s="151"/>
      <c r="GPY41" s="151"/>
      <c r="GPZ41" s="151"/>
      <c r="GQA41" s="151"/>
      <c r="GQB41" s="151"/>
      <c r="GQC41" s="151"/>
      <c r="GQD41" s="151"/>
      <c r="GQE41" s="151"/>
      <c r="GQF41" s="151"/>
      <c r="GQG41" s="151"/>
      <c r="GQH41" s="151"/>
      <c r="GQI41" s="151"/>
      <c r="GQJ41" s="151"/>
      <c r="GQK41" s="151"/>
      <c r="GQL41" s="151"/>
      <c r="GQM41" s="151"/>
      <c r="GQN41" s="151"/>
      <c r="GQO41" s="151"/>
      <c r="GQP41" s="151"/>
      <c r="GQQ41" s="151"/>
      <c r="GQR41" s="151"/>
      <c r="GQS41" s="151"/>
      <c r="GQT41" s="151"/>
      <c r="GQU41" s="151"/>
      <c r="GQV41" s="151"/>
      <c r="GQW41" s="151"/>
      <c r="GQX41" s="151"/>
      <c r="GQY41" s="151"/>
      <c r="GQZ41" s="151"/>
      <c r="GRA41" s="151"/>
      <c r="GRB41" s="151"/>
      <c r="GRC41" s="151"/>
      <c r="GRD41" s="151"/>
      <c r="GRE41" s="151"/>
      <c r="GRF41" s="151"/>
      <c r="GRG41" s="151"/>
      <c r="GRH41" s="151"/>
      <c r="GRI41" s="151"/>
      <c r="GRJ41" s="151"/>
      <c r="GRK41" s="151"/>
      <c r="GRL41" s="151"/>
      <c r="GRM41" s="151"/>
      <c r="GRN41" s="151"/>
      <c r="GRO41" s="151"/>
      <c r="GRP41" s="151"/>
      <c r="GRQ41" s="151"/>
      <c r="GRR41" s="151"/>
      <c r="GRS41" s="151"/>
      <c r="GRT41" s="151"/>
      <c r="GRU41" s="151"/>
      <c r="GRV41" s="151"/>
      <c r="GRW41" s="151"/>
      <c r="GRX41" s="151"/>
      <c r="GRY41" s="151"/>
      <c r="GRZ41" s="151"/>
      <c r="GSA41" s="151"/>
      <c r="GSB41" s="151"/>
      <c r="GSC41" s="151"/>
      <c r="GSD41" s="151"/>
      <c r="GSE41" s="151"/>
      <c r="GSF41" s="151"/>
      <c r="GSG41" s="151"/>
      <c r="GSH41" s="151"/>
      <c r="GSI41" s="151"/>
      <c r="GSJ41" s="151"/>
      <c r="GSK41" s="151"/>
      <c r="GSL41" s="151"/>
      <c r="GSM41" s="151"/>
      <c r="GSN41" s="151"/>
      <c r="GSO41" s="151"/>
      <c r="GSP41" s="151"/>
      <c r="GSQ41" s="151"/>
      <c r="GSR41" s="151"/>
      <c r="GSS41" s="151"/>
      <c r="GST41" s="151"/>
      <c r="GSU41" s="151"/>
      <c r="GSV41" s="151"/>
      <c r="GSW41" s="151"/>
      <c r="GSX41" s="151"/>
      <c r="GSY41" s="151"/>
      <c r="GSZ41" s="151"/>
      <c r="GTA41" s="151"/>
      <c r="GTB41" s="151"/>
      <c r="GTC41" s="151"/>
      <c r="GTD41" s="151"/>
      <c r="GTE41" s="151"/>
      <c r="GTF41" s="151"/>
      <c r="GTG41" s="151"/>
      <c r="GTH41" s="151"/>
      <c r="GTI41" s="151"/>
      <c r="GTJ41" s="151"/>
      <c r="GTK41" s="151"/>
      <c r="GTL41" s="151"/>
      <c r="GTM41" s="151"/>
    </row>
    <row r="42" spans="1:5265" s="151" customFormat="1" ht="15.75" x14ac:dyDescent="0.2">
      <c r="A42" s="554">
        <f t="shared" si="6"/>
        <v>37</v>
      </c>
      <c r="B42" s="521"/>
      <c r="C42" s="401"/>
      <c r="D42" s="179"/>
      <c r="E42" s="471"/>
      <c r="F42" s="180"/>
      <c r="G42" s="470">
        <f t="shared" si="7"/>
        <v>0</v>
      </c>
      <c r="H42" s="557"/>
      <c r="I42" s="338"/>
      <c r="J42" s="401"/>
      <c r="K42" s="401"/>
      <c r="L42" s="181"/>
      <c r="M42" s="179"/>
      <c r="N42" s="338"/>
      <c r="O42" s="397"/>
      <c r="P42" s="397"/>
      <c r="Q42" s="176"/>
      <c r="R42" s="175"/>
      <c r="S42" s="177"/>
      <c r="T42" s="405">
        <f t="shared" si="12"/>
        <v>0</v>
      </c>
      <c r="U42" s="406">
        <f t="shared" si="13"/>
        <v>0</v>
      </c>
      <c r="V42" s="407">
        <f t="shared" si="14"/>
        <v>0</v>
      </c>
      <c r="W42" s="182"/>
      <c r="X42" s="180"/>
      <c r="Y42" s="179"/>
      <c r="Z42" s="337"/>
      <c r="AA42" s="103"/>
      <c r="AB42" s="103"/>
      <c r="AC42" s="185"/>
      <c r="AD42" s="127"/>
      <c r="AE42" s="126">
        <f>SUMIF('PMO Worksheet'!N42,"No",'PMO Worksheet'!V42)</f>
        <v>0</v>
      </c>
      <c r="AF42" s="126">
        <f>SUMIF('PMO Worksheet'!N42,"No",'PMO Worksheet'!U42)</f>
        <v>0</v>
      </c>
      <c r="AG42" s="126">
        <f>SUMIF('PMO Worksheet'!N42,"yes",'PMO Worksheet'!V42)</f>
        <v>0</v>
      </c>
      <c r="AH42" s="126">
        <f>SUMIF('PMO Worksheet'!N42,"Yes",'PMO Worksheet'!U42)</f>
        <v>0</v>
      </c>
      <c r="AI42" s="127"/>
      <c r="AJ42" s="127"/>
      <c r="AK42" s="126">
        <f>SUMIF('PMO Worksheet'!P42,"down",'PMO Worksheet'!T42)</f>
        <v>0</v>
      </c>
      <c r="AL42" s="126">
        <f>SUMIF('PMO Worksheet'!P42,"Up",'PMO Worksheet'!T42)</f>
        <v>0</v>
      </c>
      <c r="AM42" s="126">
        <f>SUMIF('PMO Worksheet'!N42,"no",AL42)</f>
        <v>0</v>
      </c>
      <c r="AN42" s="126">
        <f>SUMIF('PMO Worksheet'!N42,"no",AK42)</f>
        <v>0</v>
      </c>
      <c r="AO42" s="126">
        <f>SUMIF('PMO Worksheet'!N42,"yes",AL42)</f>
        <v>0</v>
      </c>
      <c r="AP42" s="126">
        <f>SUMIF('PMO Worksheet'!N42,"Yes",AK42)</f>
        <v>0</v>
      </c>
      <c r="AQ42" s="165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</row>
    <row r="43" spans="1:5265" s="151" customFormat="1" ht="15.75" x14ac:dyDescent="0.2">
      <c r="A43" s="554">
        <f t="shared" si="6"/>
        <v>38</v>
      </c>
      <c r="B43" s="521"/>
      <c r="C43" s="401"/>
      <c r="D43" s="179"/>
      <c r="E43" s="471"/>
      <c r="F43" s="180"/>
      <c r="G43" s="470">
        <f t="shared" si="7"/>
        <v>0</v>
      </c>
      <c r="H43" s="557"/>
      <c r="I43" s="338"/>
      <c r="J43" s="401"/>
      <c r="K43" s="401"/>
      <c r="L43" s="181"/>
      <c r="M43" s="179"/>
      <c r="N43" s="338"/>
      <c r="O43" s="397"/>
      <c r="P43" s="397"/>
      <c r="Q43" s="176"/>
      <c r="R43" s="175"/>
      <c r="S43" s="177"/>
      <c r="T43" s="405">
        <f t="shared" si="12"/>
        <v>0</v>
      </c>
      <c r="U43" s="406">
        <f t="shared" si="13"/>
        <v>0</v>
      </c>
      <c r="V43" s="407">
        <f t="shared" si="14"/>
        <v>0</v>
      </c>
      <c r="W43" s="182"/>
      <c r="X43" s="180"/>
      <c r="Y43" s="179"/>
      <c r="Z43" s="337"/>
      <c r="AA43" s="103"/>
      <c r="AB43" s="103"/>
      <c r="AC43" s="185"/>
      <c r="AD43" s="127"/>
      <c r="AE43" s="126">
        <f>SUMIF('PMO Worksheet'!N43,"No",'PMO Worksheet'!V43)</f>
        <v>0</v>
      </c>
      <c r="AF43" s="126">
        <f>SUMIF('PMO Worksheet'!N43,"No",'PMO Worksheet'!U43)</f>
        <v>0</v>
      </c>
      <c r="AG43" s="126">
        <f>SUMIF('PMO Worksheet'!N43,"yes",'PMO Worksheet'!V43)</f>
        <v>0</v>
      </c>
      <c r="AH43" s="126">
        <f>SUMIF('PMO Worksheet'!N43,"Yes",'PMO Worksheet'!U43)</f>
        <v>0</v>
      </c>
      <c r="AI43" s="127"/>
      <c r="AJ43" s="127"/>
      <c r="AK43" s="126">
        <f>SUMIF('PMO Worksheet'!P43,"down",'PMO Worksheet'!T43)</f>
        <v>0</v>
      </c>
      <c r="AL43" s="126">
        <f>SUMIF('PMO Worksheet'!P43,"Up",'PMO Worksheet'!T43)</f>
        <v>0</v>
      </c>
      <c r="AM43" s="126">
        <f>SUMIF('PMO Worksheet'!N43,"no",AL43)</f>
        <v>0</v>
      </c>
      <c r="AN43" s="126">
        <f>SUMIF('PMO Worksheet'!N43,"no",AK43)</f>
        <v>0</v>
      </c>
      <c r="AO43" s="126">
        <f>SUMIF('PMO Worksheet'!N43,"yes",AL43)</f>
        <v>0</v>
      </c>
      <c r="AP43" s="126">
        <f>SUMIF('PMO Worksheet'!N43,"Yes",AK43)</f>
        <v>0</v>
      </c>
      <c r="AQ43" s="165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</row>
    <row r="44" spans="1:5265" s="433" customFormat="1" ht="15.75" x14ac:dyDescent="0.2">
      <c r="A44" s="554">
        <f t="shared" si="6"/>
        <v>39</v>
      </c>
      <c r="B44" s="521"/>
      <c r="C44" s="401"/>
      <c r="D44" s="179"/>
      <c r="E44" s="471"/>
      <c r="F44" s="180"/>
      <c r="G44" s="470">
        <f t="shared" si="7"/>
        <v>0</v>
      </c>
      <c r="H44" s="557"/>
      <c r="I44" s="338"/>
      <c r="J44" s="401"/>
      <c r="K44" s="401"/>
      <c r="L44" s="181"/>
      <c r="M44" s="179"/>
      <c r="N44" s="338"/>
      <c r="O44" s="397"/>
      <c r="P44" s="397"/>
      <c r="Q44" s="176"/>
      <c r="R44" s="175"/>
      <c r="S44" s="177"/>
      <c r="T44" s="405">
        <f t="shared" si="12"/>
        <v>0</v>
      </c>
      <c r="U44" s="406">
        <f t="shared" si="13"/>
        <v>0</v>
      </c>
      <c r="V44" s="407">
        <f t="shared" si="14"/>
        <v>0</v>
      </c>
      <c r="W44" s="182"/>
      <c r="X44" s="180"/>
      <c r="Y44" s="179"/>
      <c r="Z44" s="337"/>
      <c r="AA44" s="103"/>
      <c r="AB44" s="103"/>
      <c r="AC44" s="185"/>
      <c r="AD44" s="127"/>
      <c r="AE44" s="126">
        <f>SUMIF('PMO Worksheet'!N44,"No",'PMO Worksheet'!V44)</f>
        <v>0</v>
      </c>
      <c r="AF44" s="126">
        <f>SUMIF('PMO Worksheet'!N44,"No",'PMO Worksheet'!U44)</f>
        <v>0</v>
      </c>
      <c r="AG44" s="126">
        <f>SUMIF('PMO Worksheet'!N44,"yes",'PMO Worksheet'!V44)</f>
        <v>0</v>
      </c>
      <c r="AH44" s="126">
        <f>SUMIF('PMO Worksheet'!N44,"Yes",'PMO Worksheet'!U44)</f>
        <v>0</v>
      </c>
      <c r="AI44" s="127"/>
      <c r="AJ44" s="127"/>
      <c r="AK44" s="126">
        <f>SUMIF('PMO Worksheet'!P44,"down",'PMO Worksheet'!T44)</f>
        <v>0</v>
      </c>
      <c r="AL44" s="126">
        <f>SUMIF('PMO Worksheet'!P44,"Up",'PMO Worksheet'!T44)</f>
        <v>0</v>
      </c>
      <c r="AM44" s="126">
        <f>SUMIF('PMO Worksheet'!N44,"no",AL44)</f>
        <v>0</v>
      </c>
      <c r="AN44" s="126">
        <f>SUMIF('PMO Worksheet'!N44,"no",AK44)</f>
        <v>0</v>
      </c>
      <c r="AO44" s="126">
        <f>SUMIF('PMO Worksheet'!N44,"yes",AL44)</f>
        <v>0</v>
      </c>
      <c r="AP44" s="126">
        <f>SUMIF('PMO Worksheet'!N44,"Yes",AK44)</f>
        <v>0</v>
      </c>
      <c r="AQ44" s="165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  <c r="GD44" s="151"/>
      <c r="GE44" s="151"/>
      <c r="GF44" s="151"/>
      <c r="GG44" s="151"/>
      <c r="GH44" s="151"/>
      <c r="GI44" s="151"/>
      <c r="GJ44" s="151"/>
      <c r="GK44" s="151"/>
      <c r="GL44" s="151"/>
      <c r="GM44" s="151"/>
      <c r="GN44" s="151"/>
      <c r="GO44" s="151"/>
      <c r="GP44" s="151"/>
      <c r="GQ44" s="151"/>
      <c r="GR44" s="151"/>
      <c r="GS44" s="151"/>
      <c r="GT44" s="151"/>
      <c r="GU44" s="151"/>
      <c r="GV44" s="151"/>
      <c r="GW44" s="151"/>
      <c r="GX44" s="151"/>
      <c r="GY44" s="151"/>
      <c r="GZ44" s="151"/>
      <c r="HA44" s="151"/>
      <c r="HB44" s="151"/>
      <c r="HC44" s="151"/>
      <c r="HD44" s="151"/>
      <c r="HE44" s="151"/>
      <c r="HF44" s="151"/>
      <c r="HG44" s="151"/>
      <c r="HH44" s="151"/>
      <c r="HI44" s="151"/>
      <c r="HJ44" s="151"/>
      <c r="HK44" s="151"/>
      <c r="HL44" s="151"/>
      <c r="HM44" s="151"/>
      <c r="HN44" s="151"/>
      <c r="HO44" s="151"/>
      <c r="HP44" s="151"/>
      <c r="HQ44" s="151"/>
      <c r="HR44" s="151"/>
      <c r="HS44" s="151"/>
      <c r="HT44" s="151"/>
      <c r="HU44" s="151"/>
      <c r="HV44" s="151"/>
      <c r="HW44" s="151"/>
      <c r="HX44" s="151"/>
      <c r="HY44" s="151"/>
      <c r="HZ44" s="151"/>
      <c r="IA44" s="151"/>
      <c r="IB44" s="151"/>
      <c r="IC44" s="151"/>
      <c r="ID44" s="151"/>
      <c r="IE44" s="151"/>
      <c r="IF44" s="151"/>
      <c r="IG44" s="151"/>
      <c r="IH44" s="151"/>
      <c r="II44" s="151"/>
      <c r="IJ44" s="151"/>
      <c r="IK44" s="151"/>
      <c r="IL44" s="151"/>
      <c r="IM44" s="151"/>
      <c r="IN44" s="151"/>
      <c r="IO44" s="151"/>
      <c r="IP44" s="151"/>
      <c r="IQ44" s="151"/>
      <c r="IR44" s="151"/>
      <c r="IS44" s="151"/>
      <c r="IT44" s="151"/>
      <c r="IU44" s="151"/>
      <c r="IV44" s="151"/>
      <c r="IW44" s="151"/>
      <c r="IX44" s="151"/>
      <c r="IY44" s="151"/>
      <c r="IZ44" s="151"/>
      <c r="JA44" s="151"/>
      <c r="JB44" s="151"/>
      <c r="JC44" s="151"/>
      <c r="JD44" s="151"/>
      <c r="JE44" s="151"/>
      <c r="JF44" s="151"/>
      <c r="JG44" s="151"/>
      <c r="JH44" s="151"/>
      <c r="JI44" s="151"/>
      <c r="JJ44" s="151"/>
      <c r="JK44" s="151"/>
      <c r="JL44" s="151"/>
      <c r="JM44" s="151"/>
      <c r="JN44" s="151"/>
      <c r="JO44" s="151"/>
      <c r="JP44" s="151"/>
      <c r="JQ44" s="151"/>
      <c r="JR44" s="151"/>
      <c r="JS44" s="151"/>
      <c r="JT44" s="151"/>
      <c r="JU44" s="151"/>
      <c r="JV44" s="151"/>
      <c r="JW44" s="151"/>
      <c r="JX44" s="151"/>
      <c r="JY44" s="151"/>
      <c r="JZ44" s="151"/>
      <c r="KA44" s="151"/>
      <c r="KB44" s="151"/>
      <c r="KC44" s="151"/>
      <c r="KD44" s="151"/>
      <c r="KE44" s="151"/>
      <c r="KF44" s="151"/>
      <c r="KG44" s="151"/>
      <c r="KH44" s="151"/>
      <c r="KI44" s="151"/>
      <c r="KJ44" s="151"/>
      <c r="KK44" s="151"/>
      <c r="KL44" s="151"/>
      <c r="KM44" s="151"/>
      <c r="KN44" s="151"/>
      <c r="KO44" s="151"/>
      <c r="KP44" s="151"/>
      <c r="KQ44" s="151"/>
      <c r="KR44" s="151"/>
      <c r="KS44" s="151"/>
      <c r="KT44" s="151"/>
      <c r="KU44" s="151"/>
      <c r="KV44" s="151"/>
      <c r="KW44" s="151"/>
      <c r="KX44" s="151"/>
      <c r="KY44" s="151"/>
      <c r="KZ44" s="151"/>
      <c r="LA44" s="151"/>
      <c r="LB44" s="151"/>
      <c r="LC44" s="151"/>
      <c r="LD44" s="151"/>
      <c r="LE44" s="151"/>
      <c r="LF44" s="151"/>
      <c r="LG44" s="151"/>
      <c r="LH44" s="151"/>
      <c r="LI44" s="151"/>
      <c r="LJ44" s="151"/>
      <c r="LK44" s="151"/>
      <c r="LL44" s="151"/>
      <c r="LM44" s="151"/>
      <c r="LN44" s="151"/>
      <c r="LO44" s="151"/>
      <c r="LP44" s="151"/>
      <c r="LQ44" s="151"/>
      <c r="LR44" s="151"/>
      <c r="LS44" s="151"/>
      <c r="LT44" s="151"/>
      <c r="LU44" s="151"/>
      <c r="LV44" s="151"/>
      <c r="LW44" s="151"/>
      <c r="LX44" s="151"/>
      <c r="LY44" s="151"/>
      <c r="LZ44" s="151"/>
      <c r="MA44" s="151"/>
      <c r="MB44" s="151"/>
      <c r="MC44" s="151"/>
      <c r="MD44" s="151"/>
      <c r="ME44" s="151"/>
      <c r="MF44" s="151"/>
      <c r="MG44" s="151"/>
      <c r="MH44" s="151"/>
      <c r="MI44" s="151"/>
      <c r="MJ44" s="151"/>
      <c r="MK44" s="151"/>
      <c r="ML44" s="151"/>
      <c r="MM44" s="151"/>
      <c r="MN44" s="151"/>
      <c r="MO44" s="151"/>
      <c r="MP44" s="151"/>
      <c r="MQ44" s="151"/>
      <c r="MR44" s="151"/>
      <c r="MS44" s="151"/>
      <c r="MT44" s="151"/>
      <c r="MU44" s="151"/>
      <c r="MV44" s="151"/>
      <c r="MW44" s="151"/>
      <c r="MX44" s="151"/>
      <c r="MY44" s="151"/>
      <c r="MZ44" s="151"/>
      <c r="NA44" s="151"/>
      <c r="NB44" s="151"/>
      <c r="NC44" s="151"/>
      <c r="ND44" s="151"/>
      <c r="NE44" s="151"/>
      <c r="NF44" s="151"/>
      <c r="NG44" s="151"/>
      <c r="NH44" s="151"/>
      <c r="NI44" s="151"/>
      <c r="NJ44" s="151"/>
      <c r="NK44" s="151"/>
      <c r="NL44" s="151"/>
      <c r="NM44" s="151"/>
      <c r="NN44" s="151"/>
      <c r="NO44" s="151"/>
      <c r="NP44" s="151"/>
      <c r="NQ44" s="151"/>
      <c r="NR44" s="151"/>
      <c r="NS44" s="151"/>
      <c r="NT44" s="151"/>
      <c r="NU44" s="151"/>
      <c r="NV44" s="151"/>
      <c r="NW44" s="151"/>
      <c r="NX44" s="151"/>
      <c r="NY44" s="151"/>
      <c r="NZ44" s="151"/>
      <c r="OA44" s="151"/>
      <c r="OB44" s="151"/>
      <c r="OC44" s="151"/>
      <c r="OD44" s="151"/>
      <c r="OE44" s="151"/>
      <c r="OF44" s="151"/>
      <c r="OG44" s="151"/>
      <c r="OH44" s="151"/>
      <c r="OI44" s="151"/>
      <c r="OJ44" s="151"/>
      <c r="OK44" s="151"/>
      <c r="OL44" s="151"/>
      <c r="OM44" s="151"/>
      <c r="ON44" s="151"/>
      <c r="OO44" s="151"/>
      <c r="OP44" s="151"/>
      <c r="OQ44" s="151"/>
      <c r="OR44" s="151"/>
      <c r="OS44" s="151"/>
      <c r="OT44" s="151"/>
      <c r="OU44" s="151"/>
      <c r="OV44" s="151"/>
      <c r="OW44" s="151"/>
      <c r="OX44" s="151"/>
      <c r="OY44" s="151"/>
      <c r="OZ44" s="151"/>
      <c r="PA44" s="151"/>
      <c r="PB44" s="151"/>
      <c r="PC44" s="151"/>
      <c r="PD44" s="151"/>
      <c r="PE44" s="151"/>
      <c r="PF44" s="151"/>
      <c r="PG44" s="151"/>
      <c r="PH44" s="151"/>
      <c r="PI44" s="151"/>
      <c r="PJ44" s="151"/>
      <c r="PK44" s="151"/>
      <c r="PL44" s="151"/>
      <c r="PM44" s="151"/>
      <c r="PN44" s="151"/>
      <c r="PO44" s="151"/>
      <c r="PP44" s="151"/>
      <c r="PQ44" s="151"/>
      <c r="PR44" s="151"/>
      <c r="PS44" s="151"/>
      <c r="PT44" s="151"/>
      <c r="PU44" s="151"/>
      <c r="PV44" s="151"/>
      <c r="PW44" s="151"/>
      <c r="PX44" s="151"/>
      <c r="PY44" s="151"/>
      <c r="PZ44" s="151"/>
      <c r="QA44" s="151"/>
      <c r="QB44" s="151"/>
      <c r="QC44" s="151"/>
      <c r="QD44" s="151"/>
      <c r="QE44" s="151"/>
      <c r="QF44" s="151"/>
      <c r="QG44" s="151"/>
      <c r="QH44" s="151"/>
      <c r="QI44" s="151"/>
      <c r="QJ44" s="151"/>
      <c r="QK44" s="151"/>
      <c r="QL44" s="151"/>
      <c r="QM44" s="151"/>
      <c r="QN44" s="151"/>
      <c r="QO44" s="151"/>
      <c r="QP44" s="151"/>
      <c r="QQ44" s="151"/>
      <c r="QR44" s="151"/>
      <c r="QS44" s="151"/>
      <c r="QT44" s="151"/>
      <c r="QU44" s="151"/>
      <c r="QV44" s="151"/>
      <c r="QW44" s="151"/>
      <c r="QX44" s="151"/>
      <c r="QY44" s="151"/>
      <c r="QZ44" s="151"/>
      <c r="RA44" s="151"/>
      <c r="RB44" s="151"/>
      <c r="RC44" s="151"/>
      <c r="RD44" s="151"/>
      <c r="RE44" s="151"/>
      <c r="RF44" s="151"/>
      <c r="RG44" s="151"/>
      <c r="RH44" s="151"/>
      <c r="RI44" s="151"/>
      <c r="RJ44" s="151"/>
      <c r="RK44" s="151"/>
      <c r="RL44" s="151"/>
      <c r="RM44" s="151"/>
      <c r="RN44" s="151"/>
      <c r="RO44" s="151"/>
      <c r="RP44" s="151"/>
      <c r="RQ44" s="151"/>
      <c r="RR44" s="151"/>
      <c r="RS44" s="151"/>
      <c r="RT44" s="151"/>
      <c r="RU44" s="151"/>
      <c r="RV44" s="151"/>
      <c r="RW44" s="151"/>
      <c r="RX44" s="151"/>
      <c r="RY44" s="151"/>
      <c r="RZ44" s="151"/>
      <c r="SA44" s="151"/>
      <c r="SB44" s="151"/>
      <c r="SC44" s="151"/>
      <c r="SD44" s="151"/>
      <c r="SE44" s="151"/>
      <c r="SF44" s="151"/>
      <c r="SG44" s="151"/>
      <c r="SH44" s="151"/>
      <c r="SI44" s="151"/>
      <c r="SJ44" s="151"/>
      <c r="SK44" s="151"/>
      <c r="SL44" s="151"/>
      <c r="SM44" s="151"/>
      <c r="SN44" s="151"/>
      <c r="SO44" s="151"/>
      <c r="SP44" s="151"/>
      <c r="SQ44" s="151"/>
      <c r="SR44" s="151"/>
      <c r="SS44" s="151"/>
      <c r="ST44" s="151"/>
      <c r="SU44" s="151"/>
      <c r="SV44" s="151"/>
      <c r="SW44" s="151"/>
      <c r="SX44" s="151"/>
      <c r="SY44" s="151"/>
      <c r="SZ44" s="151"/>
      <c r="TA44" s="151"/>
      <c r="TB44" s="151"/>
      <c r="TC44" s="151"/>
      <c r="TD44" s="151"/>
      <c r="TE44" s="151"/>
      <c r="TF44" s="151"/>
      <c r="TG44" s="151"/>
      <c r="TH44" s="151"/>
      <c r="TI44" s="151"/>
      <c r="TJ44" s="151"/>
      <c r="TK44" s="151"/>
      <c r="TL44" s="151"/>
      <c r="TM44" s="151"/>
      <c r="TN44" s="151"/>
      <c r="TO44" s="151"/>
      <c r="TP44" s="151"/>
      <c r="TQ44" s="151"/>
      <c r="TR44" s="151"/>
      <c r="TS44" s="151"/>
      <c r="TT44" s="151"/>
      <c r="TU44" s="151"/>
      <c r="TV44" s="151"/>
      <c r="TW44" s="151"/>
      <c r="TX44" s="151"/>
      <c r="TY44" s="151"/>
      <c r="TZ44" s="151"/>
      <c r="UA44" s="151"/>
      <c r="UB44" s="151"/>
      <c r="UC44" s="151"/>
      <c r="UD44" s="151"/>
      <c r="UE44" s="151"/>
      <c r="UF44" s="151"/>
      <c r="UG44" s="151"/>
      <c r="UH44" s="151"/>
      <c r="UI44" s="151"/>
      <c r="UJ44" s="151"/>
      <c r="UK44" s="151"/>
      <c r="UL44" s="151"/>
      <c r="UM44" s="151"/>
      <c r="UN44" s="151"/>
      <c r="UO44" s="151"/>
      <c r="UP44" s="151"/>
      <c r="UQ44" s="151"/>
      <c r="UR44" s="151"/>
      <c r="US44" s="151"/>
      <c r="UT44" s="151"/>
      <c r="UU44" s="151"/>
      <c r="UV44" s="151"/>
      <c r="UW44" s="151"/>
      <c r="UX44" s="151"/>
      <c r="UY44" s="151"/>
      <c r="UZ44" s="151"/>
      <c r="VA44" s="151"/>
      <c r="VB44" s="151"/>
      <c r="VC44" s="151"/>
      <c r="VD44" s="151"/>
      <c r="VE44" s="151"/>
      <c r="VF44" s="151"/>
      <c r="VG44" s="151"/>
      <c r="VH44" s="151"/>
      <c r="VI44" s="151"/>
      <c r="VJ44" s="151"/>
      <c r="VK44" s="151"/>
      <c r="VL44" s="151"/>
      <c r="VM44" s="151"/>
      <c r="VN44" s="151"/>
      <c r="VO44" s="151"/>
      <c r="VP44" s="151"/>
      <c r="VQ44" s="151"/>
      <c r="VR44" s="151"/>
      <c r="VS44" s="151"/>
      <c r="VT44" s="151"/>
      <c r="VU44" s="151"/>
      <c r="VV44" s="151"/>
      <c r="VW44" s="151"/>
      <c r="VX44" s="151"/>
      <c r="VY44" s="151"/>
      <c r="VZ44" s="151"/>
      <c r="WA44" s="151"/>
      <c r="WB44" s="151"/>
      <c r="WC44" s="151"/>
      <c r="WD44" s="151"/>
      <c r="WE44" s="151"/>
      <c r="WF44" s="151"/>
      <c r="WG44" s="151"/>
      <c r="WH44" s="151"/>
      <c r="WI44" s="151"/>
      <c r="WJ44" s="151"/>
      <c r="WK44" s="151"/>
      <c r="WL44" s="151"/>
      <c r="WM44" s="151"/>
      <c r="WN44" s="151"/>
      <c r="WO44" s="151"/>
      <c r="WP44" s="151"/>
      <c r="WQ44" s="151"/>
      <c r="WR44" s="151"/>
      <c r="WS44" s="151"/>
      <c r="WT44" s="151"/>
      <c r="WU44" s="151"/>
      <c r="WV44" s="151"/>
      <c r="WW44" s="151"/>
      <c r="WX44" s="151"/>
      <c r="WY44" s="151"/>
      <c r="WZ44" s="151"/>
      <c r="XA44" s="151"/>
      <c r="XB44" s="151"/>
      <c r="XC44" s="151"/>
      <c r="XD44" s="151"/>
      <c r="XE44" s="151"/>
      <c r="XF44" s="151"/>
      <c r="XG44" s="151"/>
      <c r="XH44" s="151"/>
      <c r="XI44" s="151"/>
      <c r="XJ44" s="151"/>
      <c r="XK44" s="151"/>
      <c r="XL44" s="151"/>
      <c r="XM44" s="151"/>
      <c r="XN44" s="151"/>
      <c r="XO44" s="151"/>
      <c r="XP44" s="151"/>
      <c r="XQ44" s="151"/>
      <c r="XR44" s="151"/>
      <c r="XS44" s="151"/>
      <c r="XT44" s="151"/>
      <c r="XU44" s="151"/>
      <c r="XV44" s="151"/>
      <c r="XW44" s="151"/>
      <c r="XX44" s="151"/>
      <c r="XY44" s="151"/>
      <c r="XZ44" s="151"/>
      <c r="YA44" s="151"/>
      <c r="YB44" s="151"/>
      <c r="YC44" s="151"/>
      <c r="YD44" s="151"/>
      <c r="YE44" s="151"/>
      <c r="YF44" s="151"/>
      <c r="YG44" s="151"/>
      <c r="YH44" s="151"/>
      <c r="YI44" s="151"/>
      <c r="YJ44" s="151"/>
      <c r="YK44" s="151"/>
      <c r="YL44" s="151"/>
      <c r="YM44" s="151"/>
      <c r="YN44" s="151"/>
      <c r="YO44" s="151"/>
      <c r="YP44" s="151"/>
      <c r="YQ44" s="151"/>
      <c r="YR44" s="151"/>
      <c r="YS44" s="151"/>
      <c r="YT44" s="151"/>
      <c r="YU44" s="151"/>
      <c r="YV44" s="151"/>
      <c r="YW44" s="151"/>
      <c r="YX44" s="151"/>
      <c r="YY44" s="151"/>
      <c r="YZ44" s="151"/>
      <c r="ZA44" s="151"/>
      <c r="ZB44" s="151"/>
      <c r="ZC44" s="151"/>
      <c r="ZD44" s="151"/>
      <c r="ZE44" s="151"/>
      <c r="ZF44" s="151"/>
      <c r="ZG44" s="151"/>
      <c r="ZH44" s="151"/>
      <c r="ZI44" s="151"/>
      <c r="ZJ44" s="151"/>
      <c r="ZK44" s="151"/>
      <c r="ZL44" s="151"/>
      <c r="ZM44" s="151"/>
      <c r="ZN44" s="151"/>
      <c r="ZO44" s="151"/>
      <c r="ZP44" s="151"/>
      <c r="ZQ44" s="151"/>
      <c r="ZR44" s="151"/>
      <c r="ZS44" s="151"/>
      <c r="ZT44" s="151"/>
      <c r="ZU44" s="151"/>
      <c r="ZV44" s="151"/>
      <c r="ZW44" s="151"/>
      <c r="ZX44" s="151"/>
      <c r="ZY44" s="151"/>
      <c r="ZZ44" s="151"/>
      <c r="AAA44" s="151"/>
      <c r="AAB44" s="151"/>
      <c r="AAC44" s="151"/>
      <c r="AAD44" s="151"/>
      <c r="AAE44" s="151"/>
      <c r="AAF44" s="151"/>
      <c r="AAG44" s="151"/>
      <c r="AAH44" s="151"/>
      <c r="AAI44" s="151"/>
      <c r="AAJ44" s="151"/>
      <c r="AAK44" s="151"/>
      <c r="AAL44" s="151"/>
      <c r="AAM44" s="151"/>
      <c r="AAN44" s="151"/>
      <c r="AAO44" s="151"/>
      <c r="AAP44" s="151"/>
      <c r="AAQ44" s="151"/>
      <c r="AAR44" s="151"/>
      <c r="AAS44" s="151"/>
      <c r="AAT44" s="151"/>
      <c r="AAU44" s="151"/>
      <c r="AAV44" s="151"/>
      <c r="AAW44" s="151"/>
      <c r="AAX44" s="151"/>
      <c r="AAY44" s="151"/>
      <c r="AAZ44" s="151"/>
      <c r="ABA44" s="151"/>
      <c r="ABB44" s="151"/>
      <c r="ABC44" s="151"/>
      <c r="ABD44" s="151"/>
      <c r="ABE44" s="151"/>
      <c r="ABF44" s="151"/>
      <c r="ABG44" s="151"/>
      <c r="ABH44" s="151"/>
      <c r="ABI44" s="151"/>
      <c r="ABJ44" s="151"/>
      <c r="ABK44" s="151"/>
      <c r="ABL44" s="151"/>
      <c r="ABM44" s="151"/>
      <c r="ABN44" s="151"/>
      <c r="ABO44" s="151"/>
      <c r="ABP44" s="151"/>
      <c r="ABQ44" s="151"/>
      <c r="ABR44" s="151"/>
      <c r="ABS44" s="151"/>
      <c r="ABT44" s="151"/>
      <c r="ABU44" s="151"/>
      <c r="ABV44" s="151"/>
      <c r="ABW44" s="151"/>
      <c r="ABX44" s="151"/>
      <c r="ABY44" s="151"/>
      <c r="ABZ44" s="151"/>
      <c r="ACA44" s="151"/>
      <c r="ACB44" s="151"/>
      <c r="ACC44" s="151"/>
      <c r="ACD44" s="151"/>
      <c r="ACE44" s="151"/>
      <c r="ACF44" s="151"/>
      <c r="ACG44" s="151"/>
      <c r="ACH44" s="151"/>
      <c r="ACI44" s="151"/>
      <c r="ACJ44" s="151"/>
      <c r="ACK44" s="151"/>
      <c r="ACL44" s="151"/>
      <c r="ACM44" s="151"/>
      <c r="ACN44" s="151"/>
      <c r="ACO44" s="151"/>
      <c r="ACP44" s="151"/>
      <c r="ACQ44" s="151"/>
      <c r="ACR44" s="151"/>
      <c r="ACS44" s="151"/>
      <c r="ACT44" s="151"/>
      <c r="ACU44" s="151"/>
      <c r="ACV44" s="151"/>
      <c r="ACW44" s="151"/>
      <c r="ACX44" s="151"/>
      <c r="ACY44" s="151"/>
      <c r="ACZ44" s="151"/>
      <c r="ADA44" s="151"/>
      <c r="ADB44" s="151"/>
      <c r="ADC44" s="151"/>
      <c r="ADD44" s="151"/>
      <c r="ADE44" s="151"/>
      <c r="ADF44" s="151"/>
      <c r="ADG44" s="151"/>
      <c r="ADH44" s="151"/>
      <c r="ADI44" s="151"/>
      <c r="ADJ44" s="151"/>
      <c r="ADK44" s="151"/>
      <c r="ADL44" s="151"/>
      <c r="ADM44" s="151"/>
      <c r="ADN44" s="151"/>
      <c r="ADO44" s="151"/>
      <c r="ADP44" s="151"/>
      <c r="ADQ44" s="151"/>
      <c r="ADR44" s="151"/>
      <c r="ADS44" s="151"/>
      <c r="ADT44" s="151"/>
      <c r="ADU44" s="151"/>
      <c r="ADV44" s="151"/>
      <c r="ADW44" s="151"/>
      <c r="ADX44" s="151"/>
      <c r="ADY44" s="151"/>
      <c r="ADZ44" s="151"/>
      <c r="AEA44" s="151"/>
      <c r="AEB44" s="151"/>
      <c r="AEC44" s="151"/>
      <c r="AED44" s="151"/>
      <c r="AEE44" s="151"/>
      <c r="AEF44" s="151"/>
      <c r="AEG44" s="151"/>
      <c r="AEH44" s="151"/>
      <c r="AEI44" s="151"/>
      <c r="AEJ44" s="151"/>
      <c r="AEK44" s="151"/>
      <c r="AEL44" s="151"/>
      <c r="AEM44" s="151"/>
      <c r="AEN44" s="151"/>
      <c r="AEO44" s="151"/>
      <c r="AEP44" s="151"/>
      <c r="AEQ44" s="151"/>
      <c r="AER44" s="151"/>
      <c r="AES44" s="151"/>
      <c r="AET44" s="151"/>
      <c r="AEU44" s="151"/>
      <c r="AEV44" s="151"/>
      <c r="AEW44" s="151"/>
      <c r="AEX44" s="151"/>
      <c r="AEY44" s="151"/>
      <c r="AEZ44" s="151"/>
      <c r="AFA44" s="151"/>
      <c r="AFB44" s="151"/>
      <c r="AFC44" s="151"/>
      <c r="AFD44" s="151"/>
      <c r="AFE44" s="151"/>
      <c r="AFF44" s="151"/>
      <c r="AFG44" s="151"/>
      <c r="AFH44" s="151"/>
      <c r="AFI44" s="151"/>
      <c r="AFJ44" s="151"/>
      <c r="AFK44" s="151"/>
      <c r="AFL44" s="151"/>
      <c r="AFM44" s="151"/>
      <c r="AFN44" s="151"/>
      <c r="AFO44" s="151"/>
      <c r="AFP44" s="151"/>
      <c r="AFQ44" s="151"/>
      <c r="AFR44" s="151"/>
      <c r="AFS44" s="151"/>
      <c r="AFT44" s="151"/>
      <c r="AFU44" s="151"/>
      <c r="AFV44" s="151"/>
      <c r="AFW44" s="151"/>
      <c r="AFX44" s="151"/>
      <c r="AFY44" s="151"/>
      <c r="AFZ44" s="151"/>
      <c r="AGA44" s="151"/>
      <c r="AGB44" s="151"/>
      <c r="AGC44" s="151"/>
      <c r="AGD44" s="151"/>
      <c r="AGE44" s="151"/>
      <c r="AGF44" s="151"/>
      <c r="AGG44" s="151"/>
      <c r="AGH44" s="151"/>
      <c r="AGI44" s="151"/>
      <c r="AGJ44" s="151"/>
      <c r="AGK44" s="151"/>
      <c r="AGL44" s="151"/>
      <c r="AGM44" s="151"/>
      <c r="AGN44" s="151"/>
      <c r="AGO44" s="151"/>
      <c r="AGP44" s="151"/>
      <c r="AGQ44" s="151"/>
      <c r="AGR44" s="151"/>
      <c r="AGS44" s="151"/>
      <c r="AGT44" s="151"/>
      <c r="AGU44" s="151"/>
      <c r="AGV44" s="151"/>
      <c r="AGW44" s="151"/>
      <c r="AGX44" s="151"/>
      <c r="AGY44" s="151"/>
      <c r="AGZ44" s="151"/>
      <c r="AHA44" s="151"/>
      <c r="AHB44" s="151"/>
      <c r="AHC44" s="151"/>
      <c r="AHD44" s="151"/>
      <c r="AHE44" s="151"/>
      <c r="AHF44" s="151"/>
      <c r="AHG44" s="151"/>
      <c r="AHH44" s="151"/>
      <c r="AHI44" s="151"/>
      <c r="AHJ44" s="151"/>
      <c r="AHK44" s="151"/>
      <c r="AHL44" s="151"/>
      <c r="AHM44" s="151"/>
      <c r="AHN44" s="151"/>
      <c r="AHO44" s="151"/>
      <c r="AHP44" s="151"/>
      <c r="AHQ44" s="151"/>
      <c r="AHR44" s="151"/>
      <c r="AHS44" s="151"/>
      <c r="AHT44" s="151"/>
      <c r="AHU44" s="151"/>
      <c r="AHV44" s="151"/>
      <c r="AHW44" s="151"/>
      <c r="AHX44" s="151"/>
      <c r="AHY44" s="151"/>
      <c r="AHZ44" s="151"/>
      <c r="AIA44" s="151"/>
      <c r="AIB44" s="151"/>
      <c r="AIC44" s="151"/>
      <c r="AID44" s="151"/>
      <c r="AIE44" s="151"/>
      <c r="AIF44" s="151"/>
      <c r="AIG44" s="151"/>
      <c r="AIH44" s="151"/>
      <c r="AII44" s="151"/>
      <c r="AIJ44" s="151"/>
      <c r="AIK44" s="151"/>
      <c r="AIL44" s="151"/>
      <c r="AIM44" s="151"/>
      <c r="AIN44" s="151"/>
      <c r="AIO44" s="151"/>
      <c r="AIP44" s="151"/>
      <c r="AIQ44" s="151"/>
      <c r="AIR44" s="151"/>
      <c r="AIS44" s="151"/>
      <c r="AIT44" s="151"/>
      <c r="AIU44" s="151"/>
      <c r="AIV44" s="151"/>
      <c r="AIW44" s="151"/>
      <c r="AIX44" s="151"/>
      <c r="AIY44" s="151"/>
      <c r="AIZ44" s="151"/>
      <c r="AJA44" s="151"/>
      <c r="AJB44" s="151"/>
      <c r="AJC44" s="151"/>
      <c r="AJD44" s="151"/>
      <c r="AJE44" s="151"/>
      <c r="AJF44" s="151"/>
      <c r="AJG44" s="151"/>
      <c r="AJH44" s="151"/>
      <c r="AJI44" s="151"/>
      <c r="AJJ44" s="151"/>
      <c r="AJK44" s="151"/>
      <c r="AJL44" s="151"/>
      <c r="AJM44" s="151"/>
      <c r="AJN44" s="151"/>
      <c r="AJO44" s="151"/>
      <c r="AJP44" s="151"/>
      <c r="AJQ44" s="151"/>
      <c r="AJR44" s="151"/>
      <c r="AJS44" s="151"/>
      <c r="AJT44" s="151"/>
      <c r="AJU44" s="151"/>
      <c r="AJV44" s="151"/>
      <c r="AJW44" s="151"/>
      <c r="AJX44" s="151"/>
      <c r="AJY44" s="151"/>
      <c r="AJZ44" s="151"/>
      <c r="AKA44" s="151"/>
      <c r="AKB44" s="151"/>
      <c r="AKC44" s="151"/>
      <c r="AKD44" s="151"/>
      <c r="AKE44" s="151"/>
      <c r="AKF44" s="151"/>
      <c r="AKG44" s="151"/>
      <c r="AKH44" s="151"/>
      <c r="AKI44" s="151"/>
      <c r="AKJ44" s="151"/>
      <c r="AKK44" s="151"/>
      <c r="AKL44" s="151"/>
      <c r="AKM44" s="151"/>
      <c r="AKN44" s="151"/>
      <c r="AKO44" s="151"/>
      <c r="AKP44" s="151"/>
      <c r="AKQ44" s="151"/>
      <c r="AKR44" s="151"/>
      <c r="AKS44" s="151"/>
      <c r="AKT44" s="151"/>
      <c r="AKU44" s="151"/>
      <c r="AKV44" s="151"/>
      <c r="AKW44" s="151"/>
      <c r="AKX44" s="151"/>
      <c r="AKY44" s="151"/>
      <c r="AKZ44" s="151"/>
      <c r="ALA44" s="151"/>
      <c r="ALB44" s="151"/>
      <c r="ALC44" s="151"/>
      <c r="ALD44" s="151"/>
      <c r="ALE44" s="151"/>
      <c r="ALF44" s="151"/>
      <c r="ALG44" s="151"/>
      <c r="ALH44" s="151"/>
      <c r="ALI44" s="151"/>
      <c r="ALJ44" s="151"/>
      <c r="ALK44" s="151"/>
      <c r="ALL44" s="151"/>
      <c r="ALM44" s="151"/>
      <c r="ALN44" s="151"/>
      <c r="ALO44" s="151"/>
      <c r="ALP44" s="151"/>
      <c r="ALQ44" s="151"/>
      <c r="ALR44" s="151"/>
      <c r="ALS44" s="151"/>
      <c r="ALT44" s="151"/>
      <c r="ALU44" s="151"/>
      <c r="ALV44" s="151"/>
      <c r="ALW44" s="151"/>
      <c r="ALX44" s="151"/>
      <c r="ALY44" s="151"/>
      <c r="ALZ44" s="151"/>
      <c r="AMA44" s="151"/>
      <c r="AMB44" s="151"/>
      <c r="AMC44" s="151"/>
      <c r="AMD44" s="151"/>
      <c r="AME44" s="151"/>
      <c r="AMF44" s="151"/>
      <c r="AMG44" s="151"/>
      <c r="AMH44" s="151"/>
      <c r="AMI44" s="151"/>
      <c r="AMJ44" s="151"/>
      <c r="AMK44" s="151"/>
      <c r="AML44" s="151"/>
      <c r="AMM44" s="151"/>
      <c r="AMN44" s="151"/>
      <c r="AMO44" s="151"/>
      <c r="AMP44" s="151"/>
      <c r="AMQ44" s="151"/>
      <c r="AMR44" s="151"/>
      <c r="AMS44" s="151"/>
      <c r="AMT44" s="151"/>
      <c r="AMU44" s="151"/>
      <c r="AMV44" s="151"/>
      <c r="AMW44" s="151"/>
      <c r="AMX44" s="151"/>
      <c r="AMY44" s="151"/>
      <c r="AMZ44" s="151"/>
      <c r="ANA44" s="151"/>
      <c r="ANB44" s="151"/>
      <c r="ANC44" s="151"/>
      <c r="AND44" s="151"/>
      <c r="ANE44" s="151"/>
      <c r="ANF44" s="151"/>
      <c r="ANG44" s="151"/>
      <c r="ANH44" s="151"/>
      <c r="ANI44" s="151"/>
      <c r="ANJ44" s="151"/>
      <c r="ANK44" s="151"/>
      <c r="ANL44" s="151"/>
      <c r="ANM44" s="151"/>
      <c r="ANN44" s="151"/>
      <c r="ANO44" s="151"/>
      <c r="ANP44" s="151"/>
      <c r="ANQ44" s="151"/>
      <c r="ANR44" s="151"/>
      <c r="ANS44" s="151"/>
      <c r="ANT44" s="151"/>
      <c r="ANU44" s="151"/>
      <c r="ANV44" s="151"/>
      <c r="ANW44" s="151"/>
      <c r="ANX44" s="151"/>
      <c r="ANY44" s="151"/>
      <c r="ANZ44" s="151"/>
      <c r="AOA44" s="151"/>
      <c r="AOB44" s="151"/>
      <c r="AOC44" s="151"/>
      <c r="AOD44" s="151"/>
      <c r="AOE44" s="151"/>
      <c r="AOF44" s="151"/>
      <c r="AOG44" s="151"/>
      <c r="AOH44" s="151"/>
      <c r="AOI44" s="151"/>
      <c r="AOJ44" s="151"/>
      <c r="AOK44" s="151"/>
      <c r="AOL44" s="151"/>
      <c r="AOM44" s="151"/>
      <c r="AON44" s="151"/>
      <c r="AOO44" s="151"/>
      <c r="AOP44" s="151"/>
      <c r="AOQ44" s="151"/>
      <c r="AOR44" s="151"/>
      <c r="AOS44" s="151"/>
      <c r="AOT44" s="151"/>
      <c r="AOU44" s="151"/>
      <c r="AOV44" s="151"/>
      <c r="AOW44" s="151"/>
      <c r="AOX44" s="151"/>
      <c r="AOY44" s="151"/>
      <c r="AOZ44" s="151"/>
      <c r="APA44" s="151"/>
      <c r="APB44" s="151"/>
      <c r="APC44" s="151"/>
      <c r="APD44" s="151"/>
      <c r="APE44" s="151"/>
      <c r="APF44" s="151"/>
      <c r="APG44" s="151"/>
      <c r="APH44" s="151"/>
      <c r="API44" s="151"/>
      <c r="APJ44" s="151"/>
      <c r="APK44" s="151"/>
      <c r="APL44" s="151"/>
      <c r="APM44" s="151"/>
      <c r="APN44" s="151"/>
      <c r="APO44" s="151"/>
      <c r="APP44" s="151"/>
      <c r="APQ44" s="151"/>
      <c r="APR44" s="151"/>
      <c r="APS44" s="151"/>
      <c r="APT44" s="151"/>
      <c r="APU44" s="151"/>
      <c r="APV44" s="151"/>
      <c r="APW44" s="151"/>
      <c r="APX44" s="151"/>
      <c r="APY44" s="151"/>
      <c r="APZ44" s="151"/>
      <c r="AQA44" s="151"/>
      <c r="AQB44" s="151"/>
      <c r="AQC44" s="151"/>
      <c r="AQD44" s="151"/>
      <c r="AQE44" s="151"/>
      <c r="AQF44" s="151"/>
      <c r="AQG44" s="151"/>
      <c r="AQH44" s="151"/>
      <c r="AQI44" s="151"/>
      <c r="AQJ44" s="151"/>
      <c r="AQK44" s="151"/>
      <c r="AQL44" s="151"/>
      <c r="AQM44" s="151"/>
      <c r="AQN44" s="151"/>
      <c r="AQO44" s="151"/>
      <c r="AQP44" s="151"/>
      <c r="AQQ44" s="151"/>
      <c r="AQR44" s="151"/>
      <c r="AQS44" s="151"/>
      <c r="AQT44" s="151"/>
      <c r="AQU44" s="151"/>
      <c r="AQV44" s="151"/>
      <c r="AQW44" s="151"/>
      <c r="AQX44" s="151"/>
      <c r="AQY44" s="151"/>
      <c r="AQZ44" s="151"/>
      <c r="ARA44" s="151"/>
      <c r="ARB44" s="151"/>
      <c r="ARC44" s="151"/>
      <c r="ARD44" s="151"/>
      <c r="ARE44" s="151"/>
      <c r="ARF44" s="151"/>
      <c r="ARG44" s="151"/>
      <c r="ARH44" s="151"/>
      <c r="ARI44" s="151"/>
      <c r="ARJ44" s="151"/>
      <c r="ARK44" s="151"/>
      <c r="ARL44" s="151"/>
      <c r="ARM44" s="151"/>
      <c r="ARN44" s="151"/>
      <c r="ARO44" s="151"/>
      <c r="ARP44" s="151"/>
      <c r="ARQ44" s="151"/>
      <c r="ARR44" s="151"/>
      <c r="ARS44" s="151"/>
      <c r="ART44" s="151"/>
      <c r="ARU44" s="151"/>
      <c r="ARV44" s="151"/>
      <c r="ARW44" s="151"/>
      <c r="ARX44" s="151"/>
      <c r="ARY44" s="151"/>
      <c r="ARZ44" s="151"/>
      <c r="ASA44" s="151"/>
      <c r="ASB44" s="151"/>
      <c r="ASC44" s="151"/>
      <c r="ASD44" s="151"/>
      <c r="ASE44" s="151"/>
      <c r="ASF44" s="151"/>
      <c r="ASG44" s="151"/>
      <c r="ASH44" s="151"/>
      <c r="ASI44" s="151"/>
      <c r="ASJ44" s="151"/>
      <c r="ASK44" s="151"/>
      <c r="ASL44" s="151"/>
      <c r="ASM44" s="151"/>
      <c r="ASN44" s="151"/>
      <c r="ASO44" s="151"/>
      <c r="ASP44" s="151"/>
      <c r="ASQ44" s="151"/>
      <c r="ASR44" s="151"/>
      <c r="ASS44" s="151"/>
      <c r="AST44" s="151"/>
      <c r="ASU44" s="151"/>
      <c r="ASV44" s="151"/>
      <c r="ASW44" s="151"/>
      <c r="ASX44" s="151"/>
      <c r="ASY44" s="151"/>
      <c r="ASZ44" s="151"/>
      <c r="ATA44" s="151"/>
      <c r="ATB44" s="151"/>
      <c r="ATC44" s="151"/>
      <c r="ATD44" s="151"/>
      <c r="ATE44" s="151"/>
      <c r="ATF44" s="151"/>
      <c r="ATG44" s="151"/>
      <c r="ATH44" s="151"/>
      <c r="ATI44" s="151"/>
      <c r="ATJ44" s="151"/>
      <c r="ATK44" s="151"/>
      <c r="ATL44" s="151"/>
      <c r="ATM44" s="151"/>
      <c r="ATN44" s="151"/>
      <c r="ATO44" s="151"/>
      <c r="ATP44" s="151"/>
      <c r="ATQ44" s="151"/>
      <c r="ATR44" s="151"/>
      <c r="ATS44" s="151"/>
      <c r="ATT44" s="151"/>
      <c r="ATU44" s="151"/>
      <c r="ATV44" s="151"/>
      <c r="ATW44" s="151"/>
      <c r="ATX44" s="151"/>
      <c r="ATY44" s="151"/>
      <c r="ATZ44" s="151"/>
      <c r="AUA44" s="151"/>
      <c r="AUB44" s="151"/>
      <c r="AUC44" s="151"/>
      <c r="AUD44" s="151"/>
      <c r="AUE44" s="151"/>
      <c r="AUF44" s="151"/>
      <c r="AUG44" s="151"/>
      <c r="AUH44" s="151"/>
      <c r="AUI44" s="151"/>
      <c r="AUJ44" s="151"/>
      <c r="AUK44" s="151"/>
      <c r="AUL44" s="151"/>
      <c r="AUM44" s="151"/>
      <c r="AUN44" s="151"/>
      <c r="AUO44" s="151"/>
      <c r="AUP44" s="151"/>
      <c r="AUQ44" s="151"/>
      <c r="AUR44" s="151"/>
      <c r="AUS44" s="151"/>
      <c r="AUT44" s="151"/>
      <c r="AUU44" s="151"/>
      <c r="AUV44" s="151"/>
      <c r="AUW44" s="151"/>
      <c r="AUX44" s="151"/>
      <c r="AUY44" s="151"/>
      <c r="AUZ44" s="151"/>
      <c r="AVA44" s="151"/>
      <c r="AVB44" s="151"/>
      <c r="AVC44" s="151"/>
      <c r="AVD44" s="151"/>
      <c r="AVE44" s="151"/>
      <c r="AVF44" s="151"/>
      <c r="AVG44" s="151"/>
      <c r="AVH44" s="151"/>
      <c r="AVI44" s="151"/>
      <c r="AVJ44" s="151"/>
      <c r="AVK44" s="151"/>
      <c r="AVL44" s="151"/>
      <c r="AVM44" s="151"/>
      <c r="AVN44" s="151"/>
      <c r="AVO44" s="151"/>
      <c r="AVP44" s="151"/>
      <c r="AVQ44" s="151"/>
      <c r="AVR44" s="151"/>
      <c r="AVS44" s="151"/>
      <c r="AVT44" s="151"/>
      <c r="AVU44" s="151"/>
      <c r="AVV44" s="151"/>
      <c r="AVW44" s="151"/>
      <c r="AVX44" s="151"/>
      <c r="AVY44" s="151"/>
      <c r="AVZ44" s="151"/>
      <c r="AWA44" s="151"/>
      <c r="AWB44" s="151"/>
      <c r="AWC44" s="151"/>
      <c r="AWD44" s="151"/>
      <c r="AWE44" s="151"/>
      <c r="AWF44" s="151"/>
      <c r="AWG44" s="151"/>
      <c r="AWH44" s="151"/>
      <c r="AWI44" s="151"/>
      <c r="AWJ44" s="151"/>
      <c r="AWK44" s="151"/>
      <c r="AWL44" s="151"/>
      <c r="AWM44" s="151"/>
      <c r="AWN44" s="151"/>
      <c r="AWO44" s="151"/>
      <c r="AWP44" s="151"/>
      <c r="AWQ44" s="151"/>
      <c r="AWR44" s="151"/>
      <c r="AWS44" s="151"/>
      <c r="AWT44" s="151"/>
      <c r="AWU44" s="151"/>
      <c r="AWV44" s="151"/>
      <c r="AWW44" s="151"/>
      <c r="AWX44" s="151"/>
      <c r="AWY44" s="151"/>
      <c r="AWZ44" s="151"/>
      <c r="AXA44" s="151"/>
      <c r="AXB44" s="151"/>
      <c r="AXC44" s="151"/>
      <c r="AXD44" s="151"/>
      <c r="AXE44" s="151"/>
      <c r="AXF44" s="151"/>
      <c r="AXG44" s="151"/>
      <c r="AXH44" s="151"/>
      <c r="AXI44" s="151"/>
      <c r="AXJ44" s="151"/>
      <c r="AXK44" s="151"/>
      <c r="AXL44" s="151"/>
      <c r="AXM44" s="151"/>
      <c r="AXN44" s="151"/>
      <c r="AXO44" s="151"/>
      <c r="AXP44" s="151"/>
      <c r="AXQ44" s="151"/>
      <c r="AXR44" s="151"/>
      <c r="AXS44" s="151"/>
      <c r="AXT44" s="151"/>
      <c r="AXU44" s="151"/>
      <c r="AXV44" s="151"/>
      <c r="AXW44" s="151"/>
      <c r="AXX44" s="151"/>
      <c r="AXY44" s="151"/>
      <c r="AXZ44" s="151"/>
      <c r="AYA44" s="151"/>
      <c r="AYB44" s="151"/>
      <c r="AYC44" s="151"/>
      <c r="AYD44" s="151"/>
      <c r="AYE44" s="151"/>
      <c r="AYF44" s="151"/>
      <c r="AYG44" s="151"/>
      <c r="AYH44" s="151"/>
      <c r="AYI44" s="151"/>
      <c r="AYJ44" s="151"/>
      <c r="AYK44" s="151"/>
      <c r="AYL44" s="151"/>
      <c r="AYM44" s="151"/>
      <c r="AYN44" s="151"/>
      <c r="AYO44" s="151"/>
      <c r="AYP44" s="151"/>
      <c r="AYQ44" s="151"/>
      <c r="AYR44" s="151"/>
      <c r="AYS44" s="151"/>
      <c r="AYT44" s="151"/>
      <c r="AYU44" s="151"/>
      <c r="AYV44" s="151"/>
      <c r="AYW44" s="151"/>
      <c r="AYX44" s="151"/>
      <c r="AYY44" s="151"/>
      <c r="AYZ44" s="151"/>
      <c r="AZA44" s="151"/>
      <c r="AZB44" s="151"/>
      <c r="AZC44" s="151"/>
      <c r="AZD44" s="151"/>
      <c r="AZE44" s="151"/>
      <c r="AZF44" s="151"/>
      <c r="AZG44" s="151"/>
      <c r="AZH44" s="151"/>
      <c r="AZI44" s="151"/>
      <c r="AZJ44" s="151"/>
      <c r="AZK44" s="151"/>
      <c r="AZL44" s="151"/>
      <c r="AZM44" s="151"/>
      <c r="AZN44" s="151"/>
      <c r="AZO44" s="151"/>
      <c r="AZP44" s="151"/>
      <c r="AZQ44" s="151"/>
      <c r="AZR44" s="151"/>
      <c r="AZS44" s="151"/>
      <c r="AZT44" s="151"/>
      <c r="AZU44" s="151"/>
      <c r="AZV44" s="151"/>
      <c r="AZW44" s="151"/>
      <c r="AZX44" s="151"/>
      <c r="AZY44" s="151"/>
      <c r="AZZ44" s="151"/>
      <c r="BAA44" s="151"/>
      <c r="BAB44" s="151"/>
      <c r="BAC44" s="151"/>
      <c r="BAD44" s="151"/>
      <c r="BAE44" s="151"/>
      <c r="BAF44" s="151"/>
      <c r="BAG44" s="151"/>
      <c r="BAH44" s="151"/>
      <c r="BAI44" s="151"/>
      <c r="BAJ44" s="151"/>
      <c r="BAK44" s="151"/>
      <c r="BAL44" s="151"/>
      <c r="BAM44" s="151"/>
      <c r="BAN44" s="151"/>
      <c r="BAO44" s="151"/>
      <c r="BAP44" s="151"/>
      <c r="BAQ44" s="151"/>
      <c r="BAR44" s="151"/>
      <c r="BAS44" s="151"/>
      <c r="BAT44" s="151"/>
      <c r="BAU44" s="151"/>
      <c r="BAV44" s="151"/>
      <c r="BAW44" s="151"/>
      <c r="BAX44" s="151"/>
      <c r="BAY44" s="151"/>
      <c r="BAZ44" s="151"/>
      <c r="BBA44" s="151"/>
      <c r="BBB44" s="151"/>
      <c r="BBC44" s="151"/>
      <c r="BBD44" s="151"/>
      <c r="BBE44" s="151"/>
      <c r="BBF44" s="151"/>
      <c r="BBG44" s="151"/>
      <c r="BBH44" s="151"/>
      <c r="BBI44" s="151"/>
      <c r="BBJ44" s="151"/>
      <c r="BBK44" s="151"/>
      <c r="BBL44" s="151"/>
      <c r="BBM44" s="151"/>
      <c r="BBN44" s="151"/>
      <c r="BBO44" s="151"/>
      <c r="BBP44" s="151"/>
      <c r="BBQ44" s="151"/>
      <c r="BBR44" s="151"/>
      <c r="BBS44" s="151"/>
      <c r="BBT44" s="151"/>
      <c r="BBU44" s="151"/>
      <c r="BBV44" s="151"/>
      <c r="BBW44" s="151"/>
      <c r="BBX44" s="151"/>
      <c r="BBY44" s="151"/>
      <c r="BBZ44" s="151"/>
      <c r="BCA44" s="151"/>
      <c r="BCB44" s="151"/>
      <c r="BCC44" s="151"/>
      <c r="BCD44" s="151"/>
      <c r="BCE44" s="151"/>
      <c r="BCF44" s="151"/>
      <c r="BCG44" s="151"/>
      <c r="BCH44" s="151"/>
      <c r="BCI44" s="151"/>
      <c r="BCJ44" s="151"/>
      <c r="BCK44" s="151"/>
      <c r="BCL44" s="151"/>
      <c r="BCM44" s="151"/>
      <c r="BCN44" s="151"/>
      <c r="BCO44" s="151"/>
      <c r="BCP44" s="151"/>
      <c r="BCQ44" s="151"/>
      <c r="BCR44" s="151"/>
      <c r="BCS44" s="151"/>
      <c r="BCT44" s="151"/>
      <c r="BCU44" s="151"/>
      <c r="BCV44" s="151"/>
      <c r="BCW44" s="151"/>
      <c r="BCX44" s="151"/>
      <c r="BCY44" s="151"/>
      <c r="BCZ44" s="151"/>
      <c r="BDA44" s="151"/>
      <c r="BDB44" s="151"/>
      <c r="BDC44" s="151"/>
      <c r="BDD44" s="151"/>
      <c r="BDE44" s="151"/>
      <c r="BDF44" s="151"/>
      <c r="BDG44" s="151"/>
      <c r="BDH44" s="151"/>
      <c r="BDI44" s="151"/>
      <c r="BDJ44" s="151"/>
      <c r="BDK44" s="151"/>
      <c r="BDL44" s="151"/>
      <c r="BDM44" s="151"/>
      <c r="BDN44" s="151"/>
      <c r="BDO44" s="151"/>
      <c r="BDP44" s="151"/>
      <c r="BDQ44" s="151"/>
      <c r="BDR44" s="151"/>
      <c r="BDS44" s="151"/>
      <c r="BDT44" s="151"/>
      <c r="BDU44" s="151"/>
      <c r="BDV44" s="151"/>
      <c r="BDW44" s="151"/>
      <c r="BDX44" s="151"/>
      <c r="BDY44" s="151"/>
      <c r="BDZ44" s="151"/>
      <c r="BEA44" s="151"/>
      <c r="BEB44" s="151"/>
      <c r="BEC44" s="151"/>
      <c r="BED44" s="151"/>
      <c r="BEE44" s="151"/>
      <c r="BEF44" s="151"/>
      <c r="BEG44" s="151"/>
      <c r="BEH44" s="151"/>
      <c r="BEI44" s="151"/>
      <c r="BEJ44" s="151"/>
      <c r="BEK44" s="151"/>
      <c r="BEL44" s="151"/>
      <c r="BEM44" s="151"/>
      <c r="BEN44" s="151"/>
      <c r="BEO44" s="151"/>
      <c r="BEP44" s="151"/>
      <c r="BEQ44" s="151"/>
      <c r="BER44" s="151"/>
      <c r="BES44" s="151"/>
      <c r="BET44" s="151"/>
      <c r="BEU44" s="151"/>
      <c r="BEV44" s="151"/>
      <c r="BEW44" s="151"/>
      <c r="BEX44" s="151"/>
      <c r="BEY44" s="151"/>
      <c r="BEZ44" s="151"/>
      <c r="BFA44" s="151"/>
      <c r="BFB44" s="151"/>
      <c r="BFC44" s="151"/>
      <c r="BFD44" s="151"/>
      <c r="BFE44" s="151"/>
      <c r="BFF44" s="151"/>
      <c r="BFG44" s="151"/>
      <c r="BFH44" s="151"/>
      <c r="BFI44" s="151"/>
      <c r="BFJ44" s="151"/>
      <c r="BFK44" s="151"/>
      <c r="BFL44" s="151"/>
      <c r="BFM44" s="151"/>
      <c r="BFN44" s="151"/>
      <c r="BFO44" s="151"/>
      <c r="BFP44" s="151"/>
      <c r="BFQ44" s="151"/>
      <c r="BFR44" s="151"/>
      <c r="BFS44" s="151"/>
      <c r="BFT44" s="151"/>
      <c r="BFU44" s="151"/>
      <c r="BFV44" s="151"/>
      <c r="BFW44" s="151"/>
      <c r="BFX44" s="151"/>
      <c r="BFY44" s="151"/>
      <c r="BFZ44" s="151"/>
      <c r="BGA44" s="151"/>
      <c r="BGB44" s="151"/>
      <c r="BGC44" s="151"/>
      <c r="BGD44" s="151"/>
      <c r="BGE44" s="151"/>
      <c r="BGF44" s="151"/>
      <c r="BGG44" s="151"/>
      <c r="BGH44" s="151"/>
      <c r="BGI44" s="151"/>
      <c r="BGJ44" s="151"/>
      <c r="BGK44" s="151"/>
      <c r="BGL44" s="151"/>
      <c r="BGM44" s="151"/>
      <c r="BGN44" s="151"/>
      <c r="BGO44" s="151"/>
      <c r="BGP44" s="151"/>
      <c r="BGQ44" s="151"/>
      <c r="BGR44" s="151"/>
      <c r="BGS44" s="151"/>
      <c r="BGT44" s="151"/>
      <c r="BGU44" s="151"/>
      <c r="BGV44" s="151"/>
      <c r="BGW44" s="151"/>
      <c r="BGX44" s="151"/>
      <c r="BGY44" s="151"/>
      <c r="BGZ44" s="151"/>
      <c r="BHA44" s="151"/>
      <c r="BHB44" s="151"/>
      <c r="BHC44" s="151"/>
      <c r="BHD44" s="151"/>
      <c r="BHE44" s="151"/>
      <c r="BHF44" s="151"/>
      <c r="BHG44" s="151"/>
      <c r="BHH44" s="151"/>
      <c r="BHI44" s="151"/>
      <c r="BHJ44" s="151"/>
      <c r="BHK44" s="151"/>
      <c r="BHL44" s="151"/>
      <c r="BHM44" s="151"/>
      <c r="BHN44" s="151"/>
      <c r="BHO44" s="151"/>
      <c r="BHP44" s="151"/>
      <c r="BHQ44" s="151"/>
      <c r="BHR44" s="151"/>
      <c r="BHS44" s="151"/>
      <c r="BHT44" s="151"/>
      <c r="BHU44" s="151"/>
      <c r="BHV44" s="151"/>
      <c r="BHW44" s="151"/>
      <c r="BHX44" s="151"/>
      <c r="BHY44" s="151"/>
      <c r="BHZ44" s="151"/>
      <c r="BIA44" s="151"/>
      <c r="BIB44" s="151"/>
      <c r="BIC44" s="151"/>
      <c r="BID44" s="151"/>
      <c r="BIE44" s="151"/>
      <c r="BIF44" s="151"/>
      <c r="BIG44" s="151"/>
      <c r="BIH44" s="151"/>
      <c r="BII44" s="151"/>
      <c r="BIJ44" s="151"/>
      <c r="BIK44" s="151"/>
      <c r="BIL44" s="151"/>
      <c r="BIM44" s="151"/>
      <c r="BIN44" s="151"/>
      <c r="BIO44" s="151"/>
      <c r="BIP44" s="151"/>
      <c r="BIQ44" s="151"/>
      <c r="BIR44" s="151"/>
      <c r="BIS44" s="151"/>
      <c r="BIT44" s="151"/>
      <c r="BIU44" s="151"/>
      <c r="BIV44" s="151"/>
      <c r="BIW44" s="151"/>
      <c r="BIX44" s="151"/>
      <c r="BIY44" s="151"/>
      <c r="BIZ44" s="151"/>
      <c r="BJA44" s="151"/>
      <c r="BJB44" s="151"/>
      <c r="BJC44" s="151"/>
      <c r="BJD44" s="151"/>
      <c r="BJE44" s="151"/>
      <c r="BJF44" s="151"/>
      <c r="BJG44" s="151"/>
      <c r="BJH44" s="151"/>
      <c r="BJI44" s="151"/>
      <c r="BJJ44" s="151"/>
      <c r="BJK44" s="151"/>
      <c r="BJL44" s="151"/>
      <c r="BJM44" s="151"/>
      <c r="BJN44" s="151"/>
      <c r="BJO44" s="151"/>
      <c r="BJP44" s="151"/>
      <c r="BJQ44" s="151"/>
      <c r="BJR44" s="151"/>
      <c r="BJS44" s="151"/>
      <c r="BJT44" s="151"/>
      <c r="BJU44" s="151"/>
      <c r="BJV44" s="151"/>
      <c r="BJW44" s="151"/>
      <c r="BJX44" s="151"/>
      <c r="BJY44" s="151"/>
      <c r="BJZ44" s="151"/>
      <c r="BKA44" s="151"/>
      <c r="BKB44" s="151"/>
      <c r="BKC44" s="151"/>
      <c r="BKD44" s="151"/>
      <c r="BKE44" s="151"/>
      <c r="BKF44" s="151"/>
      <c r="BKG44" s="151"/>
      <c r="BKH44" s="151"/>
      <c r="BKI44" s="151"/>
      <c r="BKJ44" s="151"/>
      <c r="BKK44" s="151"/>
      <c r="BKL44" s="151"/>
      <c r="BKM44" s="151"/>
      <c r="BKN44" s="151"/>
      <c r="BKO44" s="151"/>
      <c r="BKP44" s="151"/>
      <c r="BKQ44" s="151"/>
      <c r="BKR44" s="151"/>
      <c r="BKS44" s="151"/>
      <c r="BKT44" s="151"/>
      <c r="BKU44" s="151"/>
      <c r="BKV44" s="151"/>
      <c r="BKW44" s="151"/>
      <c r="BKX44" s="151"/>
      <c r="BKY44" s="151"/>
      <c r="BKZ44" s="151"/>
      <c r="BLA44" s="151"/>
      <c r="BLB44" s="151"/>
      <c r="BLC44" s="151"/>
      <c r="BLD44" s="151"/>
      <c r="BLE44" s="151"/>
      <c r="BLF44" s="151"/>
      <c r="BLG44" s="151"/>
      <c r="BLH44" s="151"/>
      <c r="BLI44" s="151"/>
      <c r="BLJ44" s="151"/>
      <c r="BLK44" s="151"/>
      <c r="BLL44" s="151"/>
      <c r="BLM44" s="151"/>
      <c r="BLN44" s="151"/>
      <c r="BLO44" s="151"/>
      <c r="BLP44" s="151"/>
      <c r="BLQ44" s="151"/>
      <c r="BLR44" s="151"/>
      <c r="BLS44" s="151"/>
      <c r="BLT44" s="151"/>
      <c r="BLU44" s="151"/>
      <c r="BLV44" s="151"/>
      <c r="BLW44" s="151"/>
      <c r="BLX44" s="151"/>
      <c r="BLY44" s="151"/>
      <c r="BLZ44" s="151"/>
      <c r="BMA44" s="151"/>
      <c r="BMB44" s="151"/>
      <c r="BMC44" s="151"/>
      <c r="BMD44" s="151"/>
      <c r="BME44" s="151"/>
      <c r="BMF44" s="151"/>
      <c r="BMG44" s="151"/>
      <c r="BMH44" s="151"/>
      <c r="BMI44" s="151"/>
      <c r="BMJ44" s="151"/>
      <c r="BMK44" s="151"/>
      <c r="BML44" s="151"/>
      <c r="BMM44" s="151"/>
      <c r="BMN44" s="151"/>
      <c r="BMO44" s="151"/>
      <c r="BMP44" s="151"/>
      <c r="BMQ44" s="151"/>
      <c r="BMR44" s="151"/>
      <c r="BMS44" s="151"/>
      <c r="BMT44" s="151"/>
      <c r="BMU44" s="151"/>
      <c r="BMV44" s="151"/>
      <c r="BMW44" s="151"/>
      <c r="BMX44" s="151"/>
      <c r="BMY44" s="151"/>
      <c r="BMZ44" s="151"/>
      <c r="BNA44" s="151"/>
      <c r="BNB44" s="151"/>
      <c r="BNC44" s="151"/>
      <c r="BND44" s="151"/>
      <c r="BNE44" s="151"/>
      <c r="BNF44" s="151"/>
      <c r="BNG44" s="151"/>
      <c r="BNH44" s="151"/>
      <c r="BNI44" s="151"/>
      <c r="BNJ44" s="151"/>
      <c r="BNK44" s="151"/>
      <c r="BNL44" s="151"/>
      <c r="BNM44" s="151"/>
      <c r="BNN44" s="151"/>
      <c r="BNO44" s="151"/>
      <c r="BNP44" s="151"/>
      <c r="BNQ44" s="151"/>
      <c r="BNR44" s="151"/>
      <c r="BNS44" s="151"/>
      <c r="BNT44" s="151"/>
      <c r="BNU44" s="151"/>
      <c r="BNV44" s="151"/>
      <c r="BNW44" s="151"/>
      <c r="BNX44" s="151"/>
      <c r="BNY44" s="151"/>
      <c r="BNZ44" s="151"/>
      <c r="BOA44" s="151"/>
      <c r="BOB44" s="151"/>
      <c r="BOC44" s="151"/>
      <c r="BOD44" s="151"/>
      <c r="BOE44" s="151"/>
      <c r="BOF44" s="151"/>
      <c r="BOG44" s="151"/>
      <c r="BOH44" s="151"/>
      <c r="BOI44" s="151"/>
      <c r="BOJ44" s="151"/>
      <c r="BOK44" s="151"/>
      <c r="BOL44" s="151"/>
      <c r="BOM44" s="151"/>
      <c r="BON44" s="151"/>
      <c r="BOO44" s="151"/>
      <c r="BOP44" s="151"/>
      <c r="BOQ44" s="151"/>
      <c r="BOR44" s="151"/>
      <c r="BOS44" s="151"/>
      <c r="BOT44" s="151"/>
      <c r="BOU44" s="151"/>
      <c r="BOV44" s="151"/>
      <c r="BOW44" s="151"/>
      <c r="BOX44" s="151"/>
      <c r="BOY44" s="151"/>
      <c r="BOZ44" s="151"/>
      <c r="BPA44" s="151"/>
      <c r="BPB44" s="151"/>
      <c r="BPC44" s="151"/>
      <c r="BPD44" s="151"/>
      <c r="BPE44" s="151"/>
      <c r="BPF44" s="151"/>
      <c r="BPG44" s="151"/>
      <c r="BPH44" s="151"/>
      <c r="BPI44" s="151"/>
      <c r="BPJ44" s="151"/>
      <c r="BPK44" s="151"/>
      <c r="BPL44" s="151"/>
      <c r="BPM44" s="151"/>
      <c r="BPN44" s="151"/>
      <c r="BPO44" s="151"/>
      <c r="BPP44" s="151"/>
      <c r="BPQ44" s="151"/>
      <c r="BPR44" s="151"/>
      <c r="BPS44" s="151"/>
      <c r="BPT44" s="151"/>
      <c r="BPU44" s="151"/>
      <c r="BPV44" s="151"/>
      <c r="BPW44" s="151"/>
      <c r="BPX44" s="151"/>
      <c r="BPY44" s="151"/>
      <c r="BPZ44" s="151"/>
      <c r="BQA44" s="151"/>
      <c r="BQB44" s="151"/>
      <c r="BQC44" s="151"/>
      <c r="BQD44" s="151"/>
      <c r="BQE44" s="151"/>
      <c r="BQF44" s="151"/>
      <c r="BQG44" s="151"/>
      <c r="BQH44" s="151"/>
      <c r="BQI44" s="151"/>
      <c r="BQJ44" s="151"/>
      <c r="BQK44" s="151"/>
      <c r="BQL44" s="151"/>
      <c r="BQM44" s="151"/>
      <c r="BQN44" s="151"/>
      <c r="BQO44" s="151"/>
      <c r="BQP44" s="151"/>
      <c r="BQQ44" s="151"/>
      <c r="BQR44" s="151"/>
      <c r="BQS44" s="151"/>
      <c r="BQT44" s="151"/>
      <c r="BQU44" s="151"/>
      <c r="BQV44" s="151"/>
      <c r="BQW44" s="151"/>
      <c r="BQX44" s="151"/>
      <c r="BQY44" s="151"/>
      <c r="BQZ44" s="151"/>
      <c r="BRA44" s="151"/>
      <c r="BRB44" s="151"/>
      <c r="BRC44" s="151"/>
      <c r="BRD44" s="151"/>
      <c r="BRE44" s="151"/>
      <c r="BRF44" s="151"/>
      <c r="BRG44" s="151"/>
      <c r="BRH44" s="151"/>
      <c r="BRI44" s="151"/>
      <c r="BRJ44" s="151"/>
      <c r="BRK44" s="151"/>
      <c r="BRL44" s="151"/>
      <c r="BRM44" s="151"/>
      <c r="BRN44" s="151"/>
      <c r="BRO44" s="151"/>
      <c r="BRP44" s="151"/>
      <c r="BRQ44" s="151"/>
      <c r="BRR44" s="151"/>
      <c r="BRS44" s="151"/>
      <c r="BRT44" s="151"/>
      <c r="BRU44" s="151"/>
      <c r="BRV44" s="151"/>
      <c r="BRW44" s="151"/>
      <c r="BRX44" s="151"/>
      <c r="BRY44" s="151"/>
      <c r="BRZ44" s="151"/>
      <c r="BSA44" s="151"/>
      <c r="BSB44" s="151"/>
      <c r="BSC44" s="151"/>
      <c r="BSD44" s="151"/>
      <c r="BSE44" s="151"/>
      <c r="BSF44" s="151"/>
      <c r="BSG44" s="151"/>
      <c r="BSH44" s="151"/>
      <c r="BSI44" s="151"/>
      <c r="BSJ44" s="151"/>
      <c r="BSK44" s="151"/>
      <c r="BSL44" s="151"/>
      <c r="BSM44" s="151"/>
      <c r="BSN44" s="151"/>
      <c r="BSO44" s="151"/>
      <c r="BSP44" s="151"/>
      <c r="BSQ44" s="151"/>
      <c r="BSR44" s="151"/>
      <c r="BSS44" s="151"/>
      <c r="BST44" s="151"/>
      <c r="BSU44" s="151"/>
      <c r="BSV44" s="151"/>
      <c r="BSW44" s="151"/>
      <c r="BSX44" s="151"/>
      <c r="BSY44" s="151"/>
      <c r="BSZ44" s="151"/>
      <c r="BTA44" s="151"/>
      <c r="BTB44" s="151"/>
      <c r="BTC44" s="151"/>
      <c r="BTD44" s="151"/>
      <c r="BTE44" s="151"/>
      <c r="BTF44" s="151"/>
      <c r="BTG44" s="151"/>
      <c r="BTH44" s="151"/>
      <c r="BTI44" s="151"/>
      <c r="BTJ44" s="151"/>
      <c r="BTK44" s="151"/>
      <c r="BTL44" s="151"/>
      <c r="BTM44" s="151"/>
      <c r="BTN44" s="151"/>
      <c r="BTO44" s="151"/>
      <c r="BTP44" s="151"/>
      <c r="BTQ44" s="151"/>
      <c r="BTR44" s="151"/>
      <c r="BTS44" s="151"/>
      <c r="BTT44" s="151"/>
      <c r="BTU44" s="151"/>
      <c r="BTV44" s="151"/>
      <c r="BTW44" s="151"/>
      <c r="BTX44" s="151"/>
      <c r="BTY44" s="151"/>
      <c r="BTZ44" s="151"/>
      <c r="BUA44" s="151"/>
      <c r="BUB44" s="151"/>
      <c r="BUC44" s="151"/>
      <c r="BUD44" s="151"/>
      <c r="BUE44" s="151"/>
      <c r="BUF44" s="151"/>
      <c r="BUG44" s="151"/>
      <c r="BUH44" s="151"/>
      <c r="BUI44" s="151"/>
      <c r="BUJ44" s="151"/>
      <c r="BUK44" s="151"/>
      <c r="BUL44" s="151"/>
      <c r="BUM44" s="151"/>
      <c r="BUN44" s="151"/>
      <c r="BUO44" s="151"/>
      <c r="BUP44" s="151"/>
      <c r="BUQ44" s="151"/>
      <c r="BUR44" s="151"/>
      <c r="BUS44" s="151"/>
      <c r="BUT44" s="151"/>
      <c r="BUU44" s="151"/>
      <c r="BUV44" s="151"/>
      <c r="BUW44" s="151"/>
      <c r="BUX44" s="151"/>
      <c r="BUY44" s="151"/>
      <c r="BUZ44" s="151"/>
      <c r="BVA44" s="151"/>
      <c r="BVB44" s="151"/>
      <c r="BVC44" s="151"/>
      <c r="BVD44" s="151"/>
      <c r="BVE44" s="151"/>
      <c r="BVF44" s="151"/>
      <c r="BVG44" s="151"/>
      <c r="BVH44" s="151"/>
      <c r="BVI44" s="151"/>
      <c r="BVJ44" s="151"/>
      <c r="BVK44" s="151"/>
      <c r="BVL44" s="151"/>
      <c r="BVM44" s="151"/>
      <c r="BVN44" s="151"/>
      <c r="BVO44" s="151"/>
      <c r="BVP44" s="151"/>
      <c r="BVQ44" s="151"/>
      <c r="BVR44" s="151"/>
      <c r="BVS44" s="151"/>
      <c r="BVT44" s="151"/>
      <c r="BVU44" s="151"/>
      <c r="BVV44" s="151"/>
      <c r="BVW44" s="151"/>
      <c r="BVX44" s="151"/>
      <c r="BVY44" s="151"/>
      <c r="BVZ44" s="151"/>
      <c r="BWA44" s="151"/>
      <c r="BWB44" s="151"/>
      <c r="BWC44" s="151"/>
      <c r="BWD44" s="151"/>
      <c r="BWE44" s="151"/>
      <c r="BWF44" s="151"/>
      <c r="BWG44" s="151"/>
      <c r="BWH44" s="151"/>
      <c r="BWI44" s="151"/>
      <c r="BWJ44" s="151"/>
      <c r="BWK44" s="151"/>
      <c r="BWL44" s="151"/>
      <c r="BWM44" s="151"/>
      <c r="BWN44" s="151"/>
      <c r="BWO44" s="151"/>
      <c r="BWP44" s="151"/>
      <c r="BWQ44" s="151"/>
      <c r="BWR44" s="151"/>
      <c r="BWS44" s="151"/>
      <c r="BWT44" s="151"/>
      <c r="BWU44" s="151"/>
      <c r="BWV44" s="151"/>
      <c r="BWW44" s="151"/>
      <c r="BWX44" s="151"/>
      <c r="BWY44" s="151"/>
      <c r="BWZ44" s="151"/>
      <c r="BXA44" s="151"/>
      <c r="BXB44" s="151"/>
      <c r="BXC44" s="151"/>
      <c r="BXD44" s="151"/>
      <c r="BXE44" s="151"/>
      <c r="BXF44" s="151"/>
      <c r="BXG44" s="151"/>
      <c r="BXH44" s="151"/>
      <c r="BXI44" s="151"/>
      <c r="BXJ44" s="151"/>
      <c r="BXK44" s="151"/>
      <c r="BXL44" s="151"/>
      <c r="BXM44" s="151"/>
      <c r="BXN44" s="151"/>
      <c r="BXO44" s="151"/>
      <c r="BXP44" s="151"/>
      <c r="BXQ44" s="151"/>
      <c r="BXR44" s="151"/>
      <c r="BXS44" s="151"/>
      <c r="BXT44" s="151"/>
      <c r="BXU44" s="151"/>
      <c r="BXV44" s="151"/>
      <c r="BXW44" s="151"/>
      <c r="BXX44" s="151"/>
      <c r="BXY44" s="151"/>
      <c r="BXZ44" s="151"/>
      <c r="BYA44" s="151"/>
      <c r="BYB44" s="151"/>
      <c r="BYC44" s="151"/>
      <c r="BYD44" s="151"/>
      <c r="BYE44" s="151"/>
      <c r="BYF44" s="151"/>
      <c r="BYG44" s="151"/>
      <c r="BYH44" s="151"/>
      <c r="BYI44" s="151"/>
      <c r="BYJ44" s="151"/>
      <c r="BYK44" s="151"/>
      <c r="BYL44" s="151"/>
      <c r="BYM44" s="151"/>
      <c r="BYN44" s="151"/>
      <c r="BYO44" s="151"/>
      <c r="BYP44" s="151"/>
      <c r="BYQ44" s="151"/>
      <c r="BYR44" s="151"/>
      <c r="BYS44" s="151"/>
      <c r="BYT44" s="151"/>
      <c r="BYU44" s="151"/>
      <c r="BYV44" s="151"/>
      <c r="BYW44" s="151"/>
      <c r="BYX44" s="151"/>
      <c r="BYY44" s="151"/>
      <c r="BYZ44" s="151"/>
      <c r="BZA44" s="151"/>
      <c r="BZB44" s="151"/>
      <c r="BZC44" s="151"/>
      <c r="BZD44" s="151"/>
      <c r="BZE44" s="151"/>
      <c r="BZF44" s="151"/>
      <c r="BZG44" s="151"/>
      <c r="BZH44" s="151"/>
      <c r="BZI44" s="151"/>
      <c r="BZJ44" s="151"/>
      <c r="BZK44" s="151"/>
      <c r="BZL44" s="151"/>
      <c r="BZM44" s="151"/>
      <c r="BZN44" s="151"/>
      <c r="BZO44" s="151"/>
      <c r="BZP44" s="151"/>
      <c r="BZQ44" s="151"/>
      <c r="BZR44" s="151"/>
      <c r="BZS44" s="151"/>
      <c r="BZT44" s="151"/>
      <c r="BZU44" s="151"/>
      <c r="BZV44" s="151"/>
      <c r="BZW44" s="151"/>
      <c r="BZX44" s="151"/>
      <c r="BZY44" s="151"/>
      <c r="BZZ44" s="151"/>
      <c r="CAA44" s="151"/>
      <c r="CAB44" s="151"/>
      <c r="CAC44" s="151"/>
      <c r="CAD44" s="151"/>
      <c r="CAE44" s="151"/>
      <c r="CAF44" s="151"/>
      <c r="CAG44" s="151"/>
      <c r="CAH44" s="151"/>
      <c r="CAI44" s="151"/>
      <c r="CAJ44" s="151"/>
      <c r="CAK44" s="151"/>
      <c r="CAL44" s="151"/>
      <c r="CAM44" s="151"/>
      <c r="CAN44" s="151"/>
      <c r="CAO44" s="151"/>
      <c r="CAP44" s="151"/>
      <c r="CAQ44" s="151"/>
      <c r="CAR44" s="151"/>
      <c r="CAS44" s="151"/>
      <c r="CAT44" s="151"/>
      <c r="CAU44" s="151"/>
      <c r="CAV44" s="151"/>
      <c r="CAW44" s="151"/>
      <c r="CAX44" s="151"/>
      <c r="CAY44" s="151"/>
      <c r="CAZ44" s="151"/>
      <c r="CBA44" s="151"/>
      <c r="CBB44" s="151"/>
      <c r="CBC44" s="151"/>
      <c r="CBD44" s="151"/>
      <c r="CBE44" s="151"/>
      <c r="CBF44" s="151"/>
      <c r="CBG44" s="151"/>
      <c r="CBH44" s="151"/>
      <c r="CBI44" s="151"/>
      <c r="CBJ44" s="151"/>
      <c r="CBK44" s="151"/>
      <c r="CBL44" s="151"/>
      <c r="CBM44" s="151"/>
      <c r="CBN44" s="151"/>
      <c r="CBO44" s="151"/>
      <c r="CBP44" s="151"/>
      <c r="CBQ44" s="151"/>
      <c r="CBR44" s="151"/>
      <c r="CBS44" s="151"/>
      <c r="CBT44" s="151"/>
      <c r="CBU44" s="151"/>
      <c r="CBV44" s="151"/>
      <c r="CBW44" s="151"/>
      <c r="CBX44" s="151"/>
      <c r="CBY44" s="151"/>
      <c r="CBZ44" s="151"/>
      <c r="CCA44" s="151"/>
      <c r="CCB44" s="151"/>
      <c r="CCC44" s="151"/>
      <c r="CCD44" s="151"/>
      <c r="CCE44" s="151"/>
      <c r="CCF44" s="151"/>
      <c r="CCG44" s="151"/>
      <c r="CCH44" s="151"/>
      <c r="CCI44" s="151"/>
      <c r="CCJ44" s="151"/>
      <c r="CCK44" s="151"/>
      <c r="CCL44" s="151"/>
      <c r="CCM44" s="151"/>
      <c r="CCN44" s="151"/>
      <c r="CCO44" s="151"/>
      <c r="CCP44" s="151"/>
      <c r="CCQ44" s="151"/>
      <c r="CCR44" s="151"/>
      <c r="CCS44" s="151"/>
      <c r="CCT44" s="151"/>
      <c r="CCU44" s="151"/>
      <c r="CCV44" s="151"/>
      <c r="CCW44" s="151"/>
      <c r="CCX44" s="151"/>
      <c r="CCY44" s="151"/>
      <c r="CCZ44" s="151"/>
      <c r="CDA44" s="151"/>
      <c r="CDB44" s="151"/>
      <c r="CDC44" s="151"/>
      <c r="CDD44" s="151"/>
      <c r="CDE44" s="151"/>
      <c r="CDF44" s="151"/>
      <c r="CDG44" s="151"/>
      <c r="CDH44" s="151"/>
      <c r="CDI44" s="151"/>
      <c r="CDJ44" s="151"/>
      <c r="CDK44" s="151"/>
      <c r="CDL44" s="151"/>
      <c r="CDM44" s="151"/>
      <c r="CDN44" s="151"/>
      <c r="CDO44" s="151"/>
      <c r="CDP44" s="151"/>
      <c r="CDQ44" s="151"/>
      <c r="CDR44" s="151"/>
      <c r="CDS44" s="151"/>
      <c r="CDT44" s="151"/>
      <c r="CDU44" s="151"/>
      <c r="CDV44" s="151"/>
      <c r="CDW44" s="151"/>
      <c r="CDX44" s="151"/>
      <c r="CDY44" s="151"/>
      <c r="CDZ44" s="151"/>
      <c r="CEA44" s="151"/>
      <c r="CEB44" s="151"/>
      <c r="CEC44" s="151"/>
      <c r="CED44" s="151"/>
      <c r="CEE44" s="151"/>
      <c r="CEF44" s="151"/>
      <c r="CEG44" s="151"/>
      <c r="CEH44" s="151"/>
      <c r="CEI44" s="151"/>
      <c r="CEJ44" s="151"/>
      <c r="CEK44" s="151"/>
      <c r="CEL44" s="151"/>
      <c r="CEM44" s="151"/>
      <c r="CEN44" s="151"/>
      <c r="CEO44" s="151"/>
      <c r="CEP44" s="151"/>
      <c r="CEQ44" s="151"/>
      <c r="CER44" s="151"/>
      <c r="CES44" s="151"/>
      <c r="CET44" s="151"/>
      <c r="CEU44" s="151"/>
      <c r="CEV44" s="151"/>
      <c r="CEW44" s="151"/>
      <c r="CEX44" s="151"/>
      <c r="CEY44" s="151"/>
      <c r="CEZ44" s="151"/>
      <c r="CFA44" s="151"/>
      <c r="CFB44" s="151"/>
      <c r="CFC44" s="151"/>
      <c r="CFD44" s="151"/>
      <c r="CFE44" s="151"/>
      <c r="CFF44" s="151"/>
      <c r="CFG44" s="151"/>
      <c r="CFH44" s="151"/>
      <c r="CFI44" s="151"/>
      <c r="CFJ44" s="151"/>
      <c r="CFK44" s="151"/>
      <c r="CFL44" s="151"/>
      <c r="CFM44" s="151"/>
      <c r="CFN44" s="151"/>
      <c r="CFO44" s="151"/>
      <c r="CFP44" s="151"/>
      <c r="CFQ44" s="151"/>
      <c r="CFR44" s="151"/>
      <c r="CFS44" s="151"/>
      <c r="CFT44" s="151"/>
      <c r="CFU44" s="151"/>
      <c r="CFV44" s="151"/>
      <c r="CFW44" s="151"/>
      <c r="CFX44" s="151"/>
      <c r="CFY44" s="151"/>
      <c r="CFZ44" s="151"/>
      <c r="CGA44" s="151"/>
      <c r="CGB44" s="151"/>
      <c r="CGC44" s="151"/>
      <c r="CGD44" s="151"/>
      <c r="CGE44" s="151"/>
      <c r="CGF44" s="151"/>
      <c r="CGG44" s="151"/>
      <c r="CGH44" s="151"/>
      <c r="CGI44" s="151"/>
      <c r="CGJ44" s="151"/>
      <c r="CGK44" s="151"/>
      <c r="CGL44" s="151"/>
      <c r="CGM44" s="151"/>
      <c r="CGN44" s="151"/>
      <c r="CGO44" s="151"/>
      <c r="CGP44" s="151"/>
      <c r="CGQ44" s="151"/>
      <c r="CGR44" s="151"/>
      <c r="CGS44" s="151"/>
      <c r="CGT44" s="151"/>
      <c r="CGU44" s="151"/>
      <c r="CGV44" s="151"/>
      <c r="CGW44" s="151"/>
      <c r="CGX44" s="151"/>
      <c r="CGY44" s="151"/>
      <c r="CGZ44" s="151"/>
      <c r="CHA44" s="151"/>
      <c r="CHB44" s="151"/>
      <c r="CHC44" s="151"/>
      <c r="CHD44" s="151"/>
      <c r="CHE44" s="151"/>
      <c r="CHF44" s="151"/>
      <c r="CHG44" s="151"/>
      <c r="CHH44" s="151"/>
      <c r="CHI44" s="151"/>
      <c r="CHJ44" s="151"/>
      <c r="CHK44" s="151"/>
      <c r="CHL44" s="151"/>
      <c r="CHM44" s="151"/>
      <c r="CHN44" s="151"/>
      <c r="CHO44" s="151"/>
      <c r="CHP44" s="151"/>
      <c r="CHQ44" s="151"/>
      <c r="CHR44" s="151"/>
      <c r="CHS44" s="151"/>
      <c r="CHT44" s="151"/>
      <c r="CHU44" s="151"/>
      <c r="CHV44" s="151"/>
      <c r="CHW44" s="151"/>
      <c r="CHX44" s="151"/>
      <c r="CHY44" s="151"/>
      <c r="CHZ44" s="151"/>
      <c r="CIA44" s="151"/>
      <c r="CIB44" s="151"/>
      <c r="CIC44" s="151"/>
      <c r="CID44" s="151"/>
      <c r="CIE44" s="151"/>
      <c r="CIF44" s="151"/>
      <c r="CIG44" s="151"/>
      <c r="CIH44" s="151"/>
      <c r="CII44" s="151"/>
      <c r="CIJ44" s="151"/>
      <c r="CIK44" s="151"/>
      <c r="CIL44" s="151"/>
      <c r="CIM44" s="151"/>
      <c r="CIN44" s="151"/>
      <c r="CIO44" s="151"/>
      <c r="CIP44" s="151"/>
      <c r="CIQ44" s="151"/>
      <c r="CIR44" s="151"/>
      <c r="CIS44" s="151"/>
      <c r="CIT44" s="151"/>
      <c r="CIU44" s="151"/>
      <c r="CIV44" s="151"/>
      <c r="CIW44" s="151"/>
      <c r="CIX44" s="151"/>
      <c r="CIY44" s="151"/>
      <c r="CIZ44" s="151"/>
      <c r="CJA44" s="151"/>
      <c r="CJB44" s="151"/>
      <c r="CJC44" s="151"/>
      <c r="CJD44" s="151"/>
      <c r="CJE44" s="151"/>
      <c r="CJF44" s="151"/>
      <c r="CJG44" s="151"/>
      <c r="CJH44" s="151"/>
      <c r="CJI44" s="151"/>
      <c r="CJJ44" s="151"/>
      <c r="CJK44" s="151"/>
      <c r="CJL44" s="151"/>
      <c r="CJM44" s="151"/>
      <c r="CJN44" s="151"/>
      <c r="CJO44" s="151"/>
      <c r="CJP44" s="151"/>
      <c r="CJQ44" s="151"/>
      <c r="CJR44" s="151"/>
      <c r="CJS44" s="151"/>
      <c r="CJT44" s="151"/>
      <c r="CJU44" s="151"/>
      <c r="CJV44" s="151"/>
      <c r="CJW44" s="151"/>
      <c r="CJX44" s="151"/>
      <c r="CJY44" s="151"/>
      <c r="CJZ44" s="151"/>
      <c r="CKA44" s="151"/>
      <c r="CKB44" s="151"/>
      <c r="CKC44" s="151"/>
      <c r="CKD44" s="151"/>
      <c r="CKE44" s="151"/>
      <c r="CKF44" s="151"/>
      <c r="CKG44" s="151"/>
      <c r="CKH44" s="151"/>
      <c r="CKI44" s="151"/>
      <c r="CKJ44" s="151"/>
      <c r="CKK44" s="151"/>
      <c r="CKL44" s="151"/>
      <c r="CKM44" s="151"/>
      <c r="CKN44" s="151"/>
      <c r="CKO44" s="151"/>
      <c r="CKP44" s="151"/>
      <c r="CKQ44" s="151"/>
      <c r="CKR44" s="151"/>
      <c r="CKS44" s="151"/>
      <c r="CKT44" s="151"/>
      <c r="CKU44" s="151"/>
      <c r="CKV44" s="151"/>
      <c r="CKW44" s="151"/>
      <c r="CKX44" s="151"/>
      <c r="CKY44" s="151"/>
      <c r="CKZ44" s="151"/>
      <c r="CLA44" s="151"/>
      <c r="CLB44" s="151"/>
      <c r="CLC44" s="151"/>
      <c r="CLD44" s="151"/>
      <c r="CLE44" s="151"/>
      <c r="CLF44" s="151"/>
      <c r="CLG44" s="151"/>
      <c r="CLH44" s="151"/>
      <c r="CLI44" s="151"/>
      <c r="CLJ44" s="151"/>
      <c r="CLK44" s="151"/>
      <c r="CLL44" s="151"/>
      <c r="CLM44" s="151"/>
      <c r="CLN44" s="151"/>
      <c r="CLO44" s="151"/>
      <c r="CLP44" s="151"/>
      <c r="CLQ44" s="151"/>
      <c r="CLR44" s="151"/>
      <c r="CLS44" s="151"/>
      <c r="CLT44" s="151"/>
      <c r="CLU44" s="151"/>
      <c r="CLV44" s="151"/>
      <c r="CLW44" s="151"/>
      <c r="CLX44" s="151"/>
      <c r="CLY44" s="151"/>
      <c r="CLZ44" s="151"/>
      <c r="CMA44" s="151"/>
      <c r="CMB44" s="151"/>
      <c r="CMC44" s="151"/>
      <c r="CMD44" s="151"/>
      <c r="CME44" s="151"/>
      <c r="CMF44" s="151"/>
      <c r="CMG44" s="151"/>
      <c r="CMH44" s="151"/>
      <c r="CMI44" s="151"/>
      <c r="CMJ44" s="151"/>
      <c r="CMK44" s="151"/>
      <c r="CML44" s="151"/>
      <c r="CMM44" s="151"/>
      <c r="CMN44" s="151"/>
      <c r="CMO44" s="151"/>
      <c r="CMP44" s="151"/>
      <c r="CMQ44" s="151"/>
      <c r="CMR44" s="151"/>
      <c r="CMS44" s="151"/>
      <c r="CMT44" s="151"/>
      <c r="CMU44" s="151"/>
      <c r="CMV44" s="151"/>
      <c r="CMW44" s="151"/>
      <c r="CMX44" s="151"/>
      <c r="CMY44" s="151"/>
      <c r="CMZ44" s="151"/>
      <c r="CNA44" s="151"/>
      <c r="CNB44" s="151"/>
      <c r="CNC44" s="151"/>
      <c r="CND44" s="151"/>
      <c r="CNE44" s="151"/>
      <c r="CNF44" s="151"/>
      <c r="CNG44" s="151"/>
      <c r="CNH44" s="151"/>
      <c r="CNI44" s="151"/>
      <c r="CNJ44" s="151"/>
      <c r="CNK44" s="151"/>
      <c r="CNL44" s="151"/>
      <c r="CNM44" s="151"/>
      <c r="CNN44" s="151"/>
      <c r="CNO44" s="151"/>
      <c r="CNP44" s="151"/>
      <c r="CNQ44" s="151"/>
      <c r="CNR44" s="151"/>
      <c r="CNS44" s="151"/>
      <c r="CNT44" s="151"/>
      <c r="CNU44" s="151"/>
      <c r="CNV44" s="151"/>
      <c r="CNW44" s="151"/>
      <c r="CNX44" s="151"/>
      <c r="CNY44" s="151"/>
      <c r="CNZ44" s="151"/>
      <c r="COA44" s="151"/>
      <c r="COB44" s="151"/>
      <c r="COC44" s="151"/>
      <c r="COD44" s="151"/>
      <c r="COE44" s="151"/>
      <c r="COF44" s="151"/>
      <c r="COG44" s="151"/>
      <c r="COH44" s="151"/>
      <c r="COI44" s="151"/>
      <c r="COJ44" s="151"/>
      <c r="COK44" s="151"/>
      <c r="COL44" s="151"/>
      <c r="COM44" s="151"/>
      <c r="CON44" s="151"/>
      <c r="COO44" s="151"/>
      <c r="COP44" s="151"/>
      <c r="COQ44" s="151"/>
      <c r="COR44" s="151"/>
      <c r="COS44" s="151"/>
      <c r="COT44" s="151"/>
      <c r="COU44" s="151"/>
      <c r="COV44" s="151"/>
      <c r="COW44" s="151"/>
      <c r="COX44" s="151"/>
      <c r="COY44" s="151"/>
      <c r="COZ44" s="151"/>
      <c r="CPA44" s="151"/>
      <c r="CPB44" s="151"/>
      <c r="CPC44" s="151"/>
      <c r="CPD44" s="151"/>
      <c r="CPE44" s="151"/>
      <c r="CPF44" s="151"/>
      <c r="CPG44" s="151"/>
      <c r="CPH44" s="151"/>
      <c r="CPI44" s="151"/>
      <c r="CPJ44" s="151"/>
      <c r="CPK44" s="151"/>
      <c r="CPL44" s="151"/>
      <c r="CPM44" s="151"/>
      <c r="CPN44" s="151"/>
      <c r="CPO44" s="151"/>
      <c r="CPP44" s="151"/>
      <c r="CPQ44" s="151"/>
      <c r="CPR44" s="151"/>
      <c r="CPS44" s="151"/>
      <c r="CPT44" s="151"/>
      <c r="CPU44" s="151"/>
      <c r="CPV44" s="151"/>
      <c r="CPW44" s="151"/>
      <c r="CPX44" s="151"/>
      <c r="CPY44" s="151"/>
      <c r="CPZ44" s="151"/>
      <c r="CQA44" s="151"/>
      <c r="CQB44" s="151"/>
      <c r="CQC44" s="151"/>
      <c r="CQD44" s="151"/>
      <c r="CQE44" s="151"/>
      <c r="CQF44" s="151"/>
      <c r="CQG44" s="151"/>
      <c r="CQH44" s="151"/>
      <c r="CQI44" s="151"/>
      <c r="CQJ44" s="151"/>
      <c r="CQK44" s="151"/>
      <c r="CQL44" s="151"/>
      <c r="CQM44" s="151"/>
      <c r="CQN44" s="151"/>
      <c r="CQO44" s="151"/>
      <c r="CQP44" s="151"/>
      <c r="CQQ44" s="151"/>
      <c r="CQR44" s="151"/>
      <c r="CQS44" s="151"/>
      <c r="CQT44" s="151"/>
      <c r="CQU44" s="151"/>
      <c r="CQV44" s="151"/>
      <c r="CQW44" s="151"/>
      <c r="CQX44" s="151"/>
      <c r="CQY44" s="151"/>
      <c r="CQZ44" s="151"/>
      <c r="CRA44" s="151"/>
      <c r="CRB44" s="151"/>
      <c r="CRC44" s="151"/>
      <c r="CRD44" s="151"/>
      <c r="CRE44" s="151"/>
      <c r="CRF44" s="151"/>
      <c r="CRG44" s="151"/>
      <c r="CRH44" s="151"/>
      <c r="CRI44" s="151"/>
      <c r="CRJ44" s="151"/>
      <c r="CRK44" s="151"/>
      <c r="CRL44" s="151"/>
      <c r="CRM44" s="151"/>
      <c r="CRN44" s="151"/>
      <c r="CRO44" s="151"/>
      <c r="CRP44" s="151"/>
      <c r="CRQ44" s="151"/>
      <c r="CRR44" s="151"/>
      <c r="CRS44" s="151"/>
      <c r="CRT44" s="151"/>
      <c r="CRU44" s="151"/>
      <c r="CRV44" s="151"/>
      <c r="CRW44" s="151"/>
      <c r="CRX44" s="151"/>
      <c r="CRY44" s="151"/>
      <c r="CRZ44" s="151"/>
      <c r="CSA44" s="151"/>
      <c r="CSB44" s="151"/>
      <c r="CSC44" s="151"/>
      <c r="CSD44" s="151"/>
      <c r="CSE44" s="151"/>
      <c r="CSF44" s="151"/>
      <c r="CSG44" s="151"/>
      <c r="CSH44" s="151"/>
      <c r="CSI44" s="151"/>
      <c r="CSJ44" s="151"/>
      <c r="CSK44" s="151"/>
      <c r="CSL44" s="151"/>
      <c r="CSM44" s="151"/>
      <c r="CSN44" s="151"/>
      <c r="CSO44" s="151"/>
      <c r="CSP44" s="151"/>
      <c r="CSQ44" s="151"/>
      <c r="CSR44" s="151"/>
      <c r="CSS44" s="151"/>
      <c r="CST44" s="151"/>
      <c r="CSU44" s="151"/>
      <c r="CSV44" s="151"/>
      <c r="CSW44" s="151"/>
      <c r="CSX44" s="151"/>
      <c r="CSY44" s="151"/>
      <c r="CSZ44" s="151"/>
      <c r="CTA44" s="151"/>
      <c r="CTB44" s="151"/>
      <c r="CTC44" s="151"/>
      <c r="CTD44" s="151"/>
      <c r="CTE44" s="151"/>
      <c r="CTF44" s="151"/>
      <c r="CTG44" s="151"/>
      <c r="CTH44" s="151"/>
      <c r="CTI44" s="151"/>
      <c r="CTJ44" s="151"/>
      <c r="CTK44" s="151"/>
      <c r="CTL44" s="151"/>
      <c r="CTM44" s="151"/>
      <c r="CTN44" s="151"/>
      <c r="CTO44" s="151"/>
      <c r="CTP44" s="151"/>
      <c r="CTQ44" s="151"/>
      <c r="CTR44" s="151"/>
      <c r="CTS44" s="151"/>
      <c r="CTT44" s="151"/>
      <c r="CTU44" s="151"/>
      <c r="CTV44" s="151"/>
      <c r="CTW44" s="151"/>
      <c r="CTX44" s="151"/>
      <c r="CTY44" s="151"/>
      <c r="CTZ44" s="151"/>
      <c r="CUA44" s="151"/>
      <c r="CUB44" s="151"/>
      <c r="CUC44" s="151"/>
      <c r="CUD44" s="151"/>
      <c r="CUE44" s="151"/>
      <c r="CUF44" s="151"/>
      <c r="CUG44" s="151"/>
      <c r="CUH44" s="151"/>
      <c r="CUI44" s="151"/>
      <c r="CUJ44" s="151"/>
      <c r="CUK44" s="151"/>
      <c r="CUL44" s="151"/>
      <c r="CUM44" s="151"/>
      <c r="CUN44" s="151"/>
      <c r="CUO44" s="151"/>
      <c r="CUP44" s="151"/>
      <c r="CUQ44" s="151"/>
      <c r="CUR44" s="151"/>
      <c r="CUS44" s="151"/>
      <c r="CUT44" s="151"/>
      <c r="CUU44" s="151"/>
      <c r="CUV44" s="151"/>
      <c r="CUW44" s="151"/>
      <c r="CUX44" s="151"/>
      <c r="CUY44" s="151"/>
      <c r="CUZ44" s="151"/>
      <c r="CVA44" s="151"/>
      <c r="CVB44" s="151"/>
      <c r="CVC44" s="151"/>
      <c r="CVD44" s="151"/>
      <c r="CVE44" s="151"/>
      <c r="CVF44" s="151"/>
      <c r="CVG44" s="151"/>
      <c r="CVH44" s="151"/>
      <c r="CVI44" s="151"/>
      <c r="CVJ44" s="151"/>
      <c r="CVK44" s="151"/>
      <c r="CVL44" s="151"/>
      <c r="CVM44" s="151"/>
      <c r="CVN44" s="151"/>
      <c r="CVO44" s="151"/>
      <c r="CVP44" s="151"/>
      <c r="CVQ44" s="151"/>
      <c r="CVR44" s="151"/>
      <c r="CVS44" s="151"/>
      <c r="CVT44" s="151"/>
      <c r="CVU44" s="151"/>
      <c r="CVV44" s="151"/>
      <c r="CVW44" s="151"/>
      <c r="CVX44" s="151"/>
      <c r="CVY44" s="151"/>
      <c r="CVZ44" s="151"/>
      <c r="CWA44" s="151"/>
      <c r="CWB44" s="151"/>
      <c r="CWC44" s="151"/>
      <c r="CWD44" s="151"/>
      <c r="CWE44" s="151"/>
      <c r="CWF44" s="151"/>
      <c r="CWG44" s="151"/>
      <c r="CWH44" s="151"/>
      <c r="CWI44" s="151"/>
      <c r="CWJ44" s="151"/>
      <c r="CWK44" s="151"/>
      <c r="CWL44" s="151"/>
      <c r="CWM44" s="151"/>
      <c r="CWN44" s="151"/>
      <c r="CWO44" s="151"/>
      <c r="CWP44" s="151"/>
      <c r="CWQ44" s="151"/>
      <c r="CWR44" s="151"/>
      <c r="CWS44" s="151"/>
      <c r="CWT44" s="151"/>
      <c r="CWU44" s="151"/>
      <c r="CWV44" s="151"/>
      <c r="CWW44" s="151"/>
      <c r="CWX44" s="151"/>
      <c r="CWY44" s="151"/>
      <c r="CWZ44" s="151"/>
      <c r="CXA44" s="151"/>
      <c r="CXB44" s="151"/>
      <c r="CXC44" s="151"/>
      <c r="CXD44" s="151"/>
      <c r="CXE44" s="151"/>
      <c r="CXF44" s="151"/>
      <c r="CXG44" s="151"/>
      <c r="CXH44" s="151"/>
      <c r="CXI44" s="151"/>
      <c r="CXJ44" s="151"/>
      <c r="CXK44" s="151"/>
      <c r="CXL44" s="151"/>
      <c r="CXM44" s="151"/>
      <c r="CXN44" s="151"/>
      <c r="CXO44" s="151"/>
      <c r="CXP44" s="151"/>
      <c r="CXQ44" s="151"/>
      <c r="CXR44" s="151"/>
      <c r="CXS44" s="151"/>
      <c r="CXT44" s="151"/>
      <c r="CXU44" s="151"/>
      <c r="CXV44" s="151"/>
      <c r="CXW44" s="151"/>
      <c r="CXX44" s="151"/>
      <c r="CXY44" s="151"/>
      <c r="CXZ44" s="151"/>
      <c r="CYA44" s="151"/>
      <c r="CYB44" s="151"/>
      <c r="CYC44" s="151"/>
      <c r="CYD44" s="151"/>
      <c r="CYE44" s="151"/>
      <c r="CYF44" s="151"/>
      <c r="CYG44" s="151"/>
      <c r="CYH44" s="151"/>
      <c r="CYI44" s="151"/>
      <c r="CYJ44" s="151"/>
      <c r="CYK44" s="151"/>
      <c r="CYL44" s="151"/>
      <c r="CYM44" s="151"/>
      <c r="CYN44" s="151"/>
      <c r="CYO44" s="151"/>
      <c r="CYP44" s="151"/>
      <c r="CYQ44" s="151"/>
      <c r="CYR44" s="151"/>
      <c r="CYS44" s="151"/>
      <c r="CYT44" s="151"/>
      <c r="CYU44" s="151"/>
      <c r="CYV44" s="151"/>
      <c r="CYW44" s="151"/>
      <c r="CYX44" s="151"/>
      <c r="CYY44" s="151"/>
      <c r="CYZ44" s="151"/>
      <c r="CZA44" s="151"/>
      <c r="CZB44" s="151"/>
      <c r="CZC44" s="151"/>
      <c r="CZD44" s="151"/>
      <c r="CZE44" s="151"/>
      <c r="CZF44" s="151"/>
      <c r="CZG44" s="151"/>
      <c r="CZH44" s="151"/>
      <c r="CZI44" s="151"/>
      <c r="CZJ44" s="151"/>
      <c r="CZK44" s="151"/>
      <c r="CZL44" s="151"/>
      <c r="CZM44" s="151"/>
      <c r="CZN44" s="151"/>
      <c r="CZO44" s="151"/>
      <c r="CZP44" s="151"/>
      <c r="CZQ44" s="151"/>
      <c r="CZR44" s="151"/>
      <c r="CZS44" s="151"/>
      <c r="CZT44" s="151"/>
      <c r="CZU44" s="151"/>
      <c r="CZV44" s="151"/>
      <c r="CZW44" s="151"/>
      <c r="CZX44" s="151"/>
      <c r="CZY44" s="151"/>
      <c r="CZZ44" s="151"/>
      <c r="DAA44" s="151"/>
      <c r="DAB44" s="151"/>
      <c r="DAC44" s="151"/>
      <c r="DAD44" s="151"/>
      <c r="DAE44" s="151"/>
      <c r="DAF44" s="151"/>
      <c r="DAG44" s="151"/>
      <c r="DAH44" s="151"/>
      <c r="DAI44" s="151"/>
      <c r="DAJ44" s="151"/>
      <c r="DAK44" s="151"/>
      <c r="DAL44" s="151"/>
      <c r="DAM44" s="151"/>
      <c r="DAN44" s="151"/>
      <c r="DAO44" s="151"/>
      <c r="DAP44" s="151"/>
      <c r="DAQ44" s="151"/>
      <c r="DAR44" s="151"/>
      <c r="DAS44" s="151"/>
      <c r="DAT44" s="151"/>
      <c r="DAU44" s="151"/>
      <c r="DAV44" s="151"/>
      <c r="DAW44" s="151"/>
      <c r="DAX44" s="151"/>
      <c r="DAY44" s="151"/>
      <c r="DAZ44" s="151"/>
      <c r="DBA44" s="151"/>
      <c r="DBB44" s="151"/>
      <c r="DBC44" s="151"/>
      <c r="DBD44" s="151"/>
      <c r="DBE44" s="151"/>
      <c r="DBF44" s="151"/>
      <c r="DBG44" s="151"/>
      <c r="DBH44" s="151"/>
      <c r="DBI44" s="151"/>
      <c r="DBJ44" s="151"/>
      <c r="DBK44" s="151"/>
      <c r="DBL44" s="151"/>
      <c r="DBM44" s="151"/>
      <c r="DBN44" s="151"/>
      <c r="DBO44" s="151"/>
      <c r="DBP44" s="151"/>
      <c r="DBQ44" s="151"/>
      <c r="DBR44" s="151"/>
      <c r="DBS44" s="151"/>
      <c r="DBT44" s="151"/>
      <c r="DBU44" s="151"/>
      <c r="DBV44" s="151"/>
      <c r="DBW44" s="151"/>
      <c r="DBX44" s="151"/>
      <c r="DBY44" s="151"/>
      <c r="DBZ44" s="151"/>
      <c r="DCA44" s="151"/>
      <c r="DCB44" s="151"/>
      <c r="DCC44" s="151"/>
      <c r="DCD44" s="151"/>
      <c r="DCE44" s="151"/>
      <c r="DCF44" s="151"/>
      <c r="DCG44" s="151"/>
      <c r="DCH44" s="151"/>
      <c r="DCI44" s="151"/>
      <c r="DCJ44" s="151"/>
      <c r="DCK44" s="151"/>
      <c r="DCL44" s="151"/>
      <c r="DCM44" s="151"/>
      <c r="DCN44" s="151"/>
      <c r="DCO44" s="151"/>
      <c r="DCP44" s="151"/>
      <c r="DCQ44" s="151"/>
      <c r="DCR44" s="151"/>
      <c r="DCS44" s="151"/>
      <c r="DCT44" s="151"/>
      <c r="DCU44" s="151"/>
      <c r="DCV44" s="151"/>
      <c r="DCW44" s="151"/>
      <c r="DCX44" s="151"/>
      <c r="DCY44" s="151"/>
      <c r="DCZ44" s="151"/>
      <c r="DDA44" s="151"/>
      <c r="DDB44" s="151"/>
      <c r="DDC44" s="151"/>
      <c r="DDD44" s="151"/>
      <c r="DDE44" s="151"/>
      <c r="DDF44" s="151"/>
      <c r="DDG44" s="151"/>
      <c r="DDH44" s="151"/>
      <c r="DDI44" s="151"/>
      <c r="DDJ44" s="151"/>
      <c r="DDK44" s="151"/>
      <c r="DDL44" s="151"/>
      <c r="DDM44" s="151"/>
      <c r="DDN44" s="151"/>
      <c r="DDO44" s="151"/>
      <c r="DDP44" s="151"/>
      <c r="DDQ44" s="151"/>
      <c r="DDR44" s="151"/>
      <c r="DDS44" s="151"/>
      <c r="DDT44" s="151"/>
      <c r="DDU44" s="151"/>
      <c r="DDV44" s="151"/>
      <c r="DDW44" s="151"/>
      <c r="DDX44" s="151"/>
      <c r="DDY44" s="151"/>
      <c r="DDZ44" s="151"/>
      <c r="DEA44" s="151"/>
      <c r="DEB44" s="151"/>
      <c r="DEC44" s="151"/>
      <c r="DED44" s="151"/>
      <c r="DEE44" s="151"/>
      <c r="DEF44" s="151"/>
      <c r="DEG44" s="151"/>
      <c r="DEH44" s="151"/>
      <c r="DEI44" s="151"/>
      <c r="DEJ44" s="151"/>
      <c r="DEK44" s="151"/>
      <c r="DEL44" s="151"/>
      <c r="DEM44" s="151"/>
      <c r="DEN44" s="151"/>
      <c r="DEO44" s="151"/>
      <c r="DEP44" s="151"/>
      <c r="DEQ44" s="151"/>
      <c r="DER44" s="151"/>
      <c r="DES44" s="151"/>
      <c r="DET44" s="151"/>
      <c r="DEU44" s="151"/>
      <c r="DEV44" s="151"/>
      <c r="DEW44" s="151"/>
      <c r="DEX44" s="151"/>
      <c r="DEY44" s="151"/>
      <c r="DEZ44" s="151"/>
      <c r="DFA44" s="151"/>
      <c r="DFB44" s="151"/>
      <c r="DFC44" s="151"/>
      <c r="DFD44" s="151"/>
      <c r="DFE44" s="151"/>
      <c r="DFF44" s="151"/>
      <c r="DFG44" s="151"/>
      <c r="DFH44" s="151"/>
      <c r="DFI44" s="151"/>
      <c r="DFJ44" s="151"/>
      <c r="DFK44" s="151"/>
      <c r="DFL44" s="151"/>
      <c r="DFM44" s="151"/>
      <c r="DFN44" s="151"/>
      <c r="DFO44" s="151"/>
      <c r="DFP44" s="151"/>
      <c r="DFQ44" s="151"/>
      <c r="DFR44" s="151"/>
      <c r="DFS44" s="151"/>
      <c r="DFT44" s="151"/>
      <c r="DFU44" s="151"/>
      <c r="DFV44" s="151"/>
      <c r="DFW44" s="151"/>
      <c r="DFX44" s="151"/>
      <c r="DFY44" s="151"/>
      <c r="DFZ44" s="151"/>
      <c r="DGA44" s="151"/>
      <c r="DGB44" s="151"/>
      <c r="DGC44" s="151"/>
      <c r="DGD44" s="151"/>
      <c r="DGE44" s="151"/>
      <c r="DGF44" s="151"/>
      <c r="DGG44" s="151"/>
      <c r="DGH44" s="151"/>
      <c r="DGI44" s="151"/>
      <c r="DGJ44" s="151"/>
      <c r="DGK44" s="151"/>
      <c r="DGL44" s="151"/>
      <c r="DGM44" s="151"/>
      <c r="DGN44" s="151"/>
      <c r="DGO44" s="151"/>
      <c r="DGP44" s="151"/>
      <c r="DGQ44" s="151"/>
      <c r="DGR44" s="151"/>
      <c r="DGS44" s="151"/>
      <c r="DGT44" s="151"/>
      <c r="DGU44" s="151"/>
      <c r="DGV44" s="151"/>
      <c r="DGW44" s="151"/>
      <c r="DGX44" s="151"/>
      <c r="DGY44" s="151"/>
      <c r="DGZ44" s="151"/>
      <c r="DHA44" s="151"/>
      <c r="DHB44" s="151"/>
      <c r="DHC44" s="151"/>
      <c r="DHD44" s="151"/>
      <c r="DHE44" s="151"/>
      <c r="DHF44" s="151"/>
      <c r="DHG44" s="151"/>
      <c r="DHH44" s="151"/>
      <c r="DHI44" s="151"/>
      <c r="DHJ44" s="151"/>
      <c r="DHK44" s="151"/>
      <c r="DHL44" s="151"/>
      <c r="DHM44" s="151"/>
      <c r="DHN44" s="151"/>
      <c r="DHO44" s="151"/>
      <c r="DHP44" s="151"/>
      <c r="DHQ44" s="151"/>
      <c r="DHR44" s="151"/>
      <c r="DHS44" s="151"/>
      <c r="DHT44" s="151"/>
      <c r="DHU44" s="151"/>
      <c r="DHV44" s="151"/>
      <c r="DHW44" s="151"/>
      <c r="DHX44" s="151"/>
      <c r="DHY44" s="151"/>
      <c r="DHZ44" s="151"/>
      <c r="DIA44" s="151"/>
      <c r="DIB44" s="151"/>
      <c r="DIC44" s="151"/>
      <c r="DID44" s="151"/>
      <c r="DIE44" s="151"/>
      <c r="DIF44" s="151"/>
      <c r="DIG44" s="151"/>
      <c r="DIH44" s="151"/>
      <c r="DII44" s="151"/>
      <c r="DIJ44" s="151"/>
      <c r="DIK44" s="151"/>
      <c r="DIL44" s="151"/>
      <c r="DIM44" s="151"/>
      <c r="DIN44" s="151"/>
      <c r="DIO44" s="151"/>
      <c r="DIP44" s="151"/>
      <c r="DIQ44" s="151"/>
      <c r="DIR44" s="151"/>
      <c r="DIS44" s="151"/>
      <c r="DIT44" s="151"/>
      <c r="DIU44" s="151"/>
      <c r="DIV44" s="151"/>
      <c r="DIW44" s="151"/>
      <c r="DIX44" s="151"/>
      <c r="DIY44" s="151"/>
      <c r="DIZ44" s="151"/>
      <c r="DJA44" s="151"/>
      <c r="DJB44" s="151"/>
      <c r="DJC44" s="151"/>
      <c r="DJD44" s="151"/>
      <c r="DJE44" s="151"/>
      <c r="DJF44" s="151"/>
      <c r="DJG44" s="151"/>
      <c r="DJH44" s="151"/>
      <c r="DJI44" s="151"/>
      <c r="DJJ44" s="151"/>
      <c r="DJK44" s="151"/>
      <c r="DJL44" s="151"/>
      <c r="DJM44" s="151"/>
      <c r="DJN44" s="151"/>
      <c r="DJO44" s="151"/>
      <c r="DJP44" s="151"/>
      <c r="DJQ44" s="151"/>
      <c r="DJR44" s="151"/>
      <c r="DJS44" s="151"/>
      <c r="DJT44" s="151"/>
      <c r="DJU44" s="151"/>
      <c r="DJV44" s="151"/>
      <c r="DJW44" s="151"/>
      <c r="DJX44" s="151"/>
      <c r="DJY44" s="151"/>
      <c r="DJZ44" s="151"/>
      <c r="DKA44" s="151"/>
      <c r="DKB44" s="151"/>
      <c r="DKC44" s="151"/>
      <c r="DKD44" s="151"/>
      <c r="DKE44" s="151"/>
      <c r="DKF44" s="151"/>
      <c r="DKG44" s="151"/>
      <c r="DKH44" s="151"/>
      <c r="DKI44" s="151"/>
      <c r="DKJ44" s="151"/>
      <c r="DKK44" s="151"/>
      <c r="DKL44" s="151"/>
      <c r="DKM44" s="151"/>
      <c r="DKN44" s="151"/>
      <c r="DKO44" s="151"/>
      <c r="DKP44" s="151"/>
      <c r="DKQ44" s="151"/>
      <c r="DKR44" s="151"/>
      <c r="DKS44" s="151"/>
      <c r="DKT44" s="151"/>
      <c r="DKU44" s="151"/>
      <c r="DKV44" s="151"/>
      <c r="DKW44" s="151"/>
      <c r="DKX44" s="151"/>
      <c r="DKY44" s="151"/>
      <c r="DKZ44" s="151"/>
      <c r="DLA44" s="151"/>
      <c r="DLB44" s="151"/>
      <c r="DLC44" s="151"/>
      <c r="DLD44" s="151"/>
      <c r="DLE44" s="151"/>
      <c r="DLF44" s="151"/>
      <c r="DLG44" s="151"/>
      <c r="DLH44" s="151"/>
      <c r="DLI44" s="151"/>
      <c r="DLJ44" s="151"/>
      <c r="DLK44" s="151"/>
      <c r="DLL44" s="151"/>
      <c r="DLM44" s="151"/>
      <c r="DLN44" s="151"/>
      <c r="DLO44" s="151"/>
      <c r="DLP44" s="151"/>
      <c r="DLQ44" s="151"/>
      <c r="DLR44" s="151"/>
      <c r="DLS44" s="151"/>
      <c r="DLT44" s="151"/>
      <c r="DLU44" s="151"/>
      <c r="DLV44" s="151"/>
      <c r="DLW44" s="151"/>
      <c r="DLX44" s="151"/>
      <c r="DLY44" s="151"/>
      <c r="DLZ44" s="151"/>
      <c r="DMA44" s="151"/>
      <c r="DMB44" s="151"/>
      <c r="DMC44" s="151"/>
      <c r="DMD44" s="151"/>
      <c r="DME44" s="151"/>
      <c r="DMF44" s="151"/>
      <c r="DMG44" s="151"/>
      <c r="DMH44" s="151"/>
      <c r="DMI44" s="151"/>
      <c r="DMJ44" s="151"/>
      <c r="DMK44" s="151"/>
      <c r="DML44" s="151"/>
      <c r="DMM44" s="151"/>
      <c r="DMN44" s="151"/>
      <c r="DMO44" s="151"/>
      <c r="DMP44" s="151"/>
      <c r="DMQ44" s="151"/>
      <c r="DMR44" s="151"/>
      <c r="DMS44" s="151"/>
      <c r="DMT44" s="151"/>
      <c r="DMU44" s="151"/>
      <c r="DMV44" s="151"/>
      <c r="DMW44" s="151"/>
      <c r="DMX44" s="151"/>
      <c r="DMY44" s="151"/>
      <c r="DMZ44" s="151"/>
      <c r="DNA44" s="151"/>
      <c r="DNB44" s="151"/>
      <c r="DNC44" s="151"/>
      <c r="DND44" s="151"/>
      <c r="DNE44" s="151"/>
      <c r="DNF44" s="151"/>
      <c r="DNG44" s="151"/>
      <c r="DNH44" s="151"/>
      <c r="DNI44" s="151"/>
      <c r="DNJ44" s="151"/>
      <c r="DNK44" s="151"/>
      <c r="DNL44" s="151"/>
      <c r="DNM44" s="151"/>
      <c r="DNN44" s="151"/>
      <c r="DNO44" s="151"/>
      <c r="DNP44" s="151"/>
      <c r="DNQ44" s="151"/>
      <c r="DNR44" s="151"/>
      <c r="DNS44" s="151"/>
      <c r="DNT44" s="151"/>
      <c r="DNU44" s="151"/>
      <c r="DNV44" s="151"/>
      <c r="DNW44" s="151"/>
      <c r="DNX44" s="151"/>
      <c r="DNY44" s="151"/>
      <c r="DNZ44" s="151"/>
      <c r="DOA44" s="151"/>
      <c r="DOB44" s="151"/>
      <c r="DOC44" s="151"/>
      <c r="DOD44" s="151"/>
      <c r="DOE44" s="151"/>
      <c r="DOF44" s="151"/>
      <c r="DOG44" s="151"/>
      <c r="DOH44" s="151"/>
      <c r="DOI44" s="151"/>
      <c r="DOJ44" s="151"/>
      <c r="DOK44" s="151"/>
      <c r="DOL44" s="151"/>
      <c r="DOM44" s="151"/>
      <c r="DON44" s="151"/>
      <c r="DOO44" s="151"/>
      <c r="DOP44" s="151"/>
      <c r="DOQ44" s="151"/>
      <c r="DOR44" s="151"/>
      <c r="DOS44" s="151"/>
      <c r="DOT44" s="151"/>
      <c r="DOU44" s="151"/>
      <c r="DOV44" s="151"/>
      <c r="DOW44" s="151"/>
      <c r="DOX44" s="151"/>
      <c r="DOY44" s="151"/>
      <c r="DOZ44" s="151"/>
      <c r="DPA44" s="151"/>
      <c r="DPB44" s="151"/>
      <c r="DPC44" s="151"/>
      <c r="DPD44" s="151"/>
      <c r="DPE44" s="151"/>
      <c r="DPF44" s="151"/>
      <c r="DPG44" s="151"/>
      <c r="DPH44" s="151"/>
      <c r="DPI44" s="151"/>
      <c r="DPJ44" s="151"/>
      <c r="DPK44" s="151"/>
      <c r="DPL44" s="151"/>
      <c r="DPM44" s="151"/>
      <c r="DPN44" s="151"/>
      <c r="DPO44" s="151"/>
      <c r="DPP44" s="151"/>
      <c r="DPQ44" s="151"/>
      <c r="DPR44" s="151"/>
      <c r="DPS44" s="151"/>
      <c r="DPT44" s="151"/>
      <c r="DPU44" s="151"/>
      <c r="DPV44" s="151"/>
      <c r="DPW44" s="151"/>
      <c r="DPX44" s="151"/>
      <c r="DPY44" s="151"/>
      <c r="DPZ44" s="151"/>
      <c r="DQA44" s="151"/>
      <c r="DQB44" s="151"/>
      <c r="DQC44" s="151"/>
      <c r="DQD44" s="151"/>
      <c r="DQE44" s="151"/>
      <c r="DQF44" s="151"/>
      <c r="DQG44" s="151"/>
      <c r="DQH44" s="151"/>
      <c r="DQI44" s="151"/>
      <c r="DQJ44" s="151"/>
      <c r="DQK44" s="151"/>
      <c r="DQL44" s="151"/>
      <c r="DQM44" s="151"/>
      <c r="DQN44" s="151"/>
      <c r="DQO44" s="151"/>
      <c r="DQP44" s="151"/>
      <c r="DQQ44" s="151"/>
      <c r="DQR44" s="151"/>
      <c r="DQS44" s="151"/>
      <c r="DQT44" s="151"/>
      <c r="DQU44" s="151"/>
      <c r="DQV44" s="151"/>
      <c r="DQW44" s="151"/>
      <c r="DQX44" s="151"/>
      <c r="DQY44" s="151"/>
      <c r="DQZ44" s="151"/>
      <c r="DRA44" s="151"/>
      <c r="DRB44" s="151"/>
      <c r="DRC44" s="151"/>
      <c r="DRD44" s="151"/>
      <c r="DRE44" s="151"/>
      <c r="DRF44" s="151"/>
      <c r="DRG44" s="151"/>
      <c r="DRH44" s="151"/>
      <c r="DRI44" s="151"/>
      <c r="DRJ44" s="151"/>
      <c r="DRK44" s="151"/>
      <c r="DRL44" s="151"/>
      <c r="DRM44" s="151"/>
      <c r="DRN44" s="151"/>
      <c r="DRO44" s="151"/>
      <c r="DRP44" s="151"/>
      <c r="DRQ44" s="151"/>
      <c r="DRR44" s="151"/>
      <c r="DRS44" s="151"/>
      <c r="DRT44" s="151"/>
      <c r="DRU44" s="151"/>
      <c r="DRV44" s="151"/>
      <c r="DRW44" s="151"/>
      <c r="DRX44" s="151"/>
      <c r="DRY44" s="151"/>
      <c r="DRZ44" s="151"/>
      <c r="DSA44" s="151"/>
      <c r="DSB44" s="151"/>
      <c r="DSC44" s="151"/>
      <c r="DSD44" s="151"/>
      <c r="DSE44" s="151"/>
      <c r="DSF44" s="151"/>
      <c r="DSG44" s="151"/>
      <c r="DSH44" s="151"/>
      <c r="DSI44" s="151"/>
      <c r="DSJ44" s="151"/>
      <c r="DSK44" s="151"/>
      <c r="DSL44" s="151"/>
      <c r="DSM44" s="151"/>
      <c r="DSN44" s="151"/>
      <c r="DSO44" s="151"/>
      <c r="DSP44" s="151"/>
      <c r="DSQ44" s="151"/>
      <c r="DSR44" s="151"/>
      <c r="DSS44" s="151"/>
      <c r="DST44" s="151"/>
      <c r="DSU44" s="151"/>
      <c r="DSV44" s="151"/>
      <c r="DSW44" s="151"/>
      <c r="DSX44" s="151"/>
      <c r="DSY44" s="151"/>
      <c r="DSZ44" s="151"/>
      <c r="DTA44" s="151"/>
      <c r="DTB44" s="151"/>
      <c r="DTC44" s="151"/>
      <c r="DTD44" s="151"/>
      <c r="DTE44" s="151"/>
      <c r="DTF44" s="151"/>
      <c r="DTG44" s="151"/>
      <c r="DTH44" s="151"/>
      <c r="DTI44" s="151"/>
      <c r="DTJ44" s="151"/>
      <c r="DTK44" s="151"/>
      <c r="DTL44" s="151"/>
      <c r="DTM44" s="151"/>
      <c r="DTN44" s="151"/>
      <c r="DTO44" s="151"/>
      <c r="DTP44" s="151"/>
      <c r="DTQ44" s="151"/>
      <c r="DTR44" s="151"/>
      <c r="DTS44" s="151"/>
      <c r="DTT44" s="151"/>
      <c r="DTU44" s="151"/>
      <c r="DTV44" s="151"/>
      <c r="DTW44" s="151"/>
      <c r="DTX44" s="151"/>
      <c r="DTY44" s="151"/>
      <c r="DTZ44" s="151"/>
      <c r="DUA44" s="151"/>
      <c r="DUB44" s="151"/>
      <c r="DUC44" s="151"/>
      <c r="DUD44" s="151"/>
      <c r="DUE44" s="151"/>
      <c r="DUF44" s="151"/>
      <c r="DUG44" s="151"/>
      <c r="DUH44" s="151"/>
      <c r="DUI44" s="151"/>
      <c r="DUJ44" s="151"/>
      <c r="DUK44" s="151"/>
      <c r="DUL44" s="151"/>
      <c r="DUM44" s="151"/>
      <c r="DUN44" s="151"/>
      <c r="DUO44" s="151"/>
      <c r="DUP44" s="151"/>
      <c r="DUQ44" s="151"/>
      <c r="DUR44" s="151"/>
      <c r="DUS44" s="151"/>
      <c r="DUT44" s="151"/>
      <c r="DUU44" s="151"/>
      <c r="DUV44" s="151"/>
      <c r="DUW44" s="151"/>
      <c r="DUX44" s="151"/>
      <c r="DUY44" s="151"/>
      <c r="DUZ44" s="151"/>
      <c r="DVA44" s="151"/>
      <c r="DVB44" s="151"/>
      <c r="DVC44" s="151"/>
      <c r="DVD44" s="151"/>
      <c r="DVE44" s="151"/>
      <c r="DVF44" s="151"/>
      <c r="DVG44" s="151"/>
      <c r="DVH44" s="151"/>
      <c r="DVI44" s="151"/>
      <c r="DVJ44" s="151"/>
      <c r="DVK44" s="151"/>
      <c r="DVL44" s="151"/>
      <c r="DVM44" s="151"/>
      <c r="DVN44" s="151"/>
      <c r="DVO44" s="151"/>
      <c r="DVP44" s="151"/>
      <c r="DVQ44" s="151"/>
      <c r="DVR44" s="151"/>
      <c r="DVS44" s="151"/>
      <c r="DVT44" s="151"/>
      <c r="DVU44" s="151"/>
      <c r="DVV44" s="151"/>
      <c r="DVW44" s="151"/>
      <c r="DVX44" s="151"/>
      <c r="DVY44" s="151"/>
      <c r="DVZ44" s="151"/>
      <c r="DWA44" s="151"/>
      <c r="DWB44" s="151"/>
      <c r="DWC44" s="151"/>
      <c r="DWD44" s="151"/>
      <c r="DWE44" s="151"/>
      <c r="DWF44" s="151"/>
      <c r="DWG44" s="151"/>
      <c r="DWH44" s="151"/>
      <c r="DWI44" s="151"/>
      <c r="DWJ44" s="151"/>
      <c r="DWK44" s="151"/>
      <c r="DWL44" s="151"/>
      <c r="DWM44" s="151"/>
      <c r="DWN44" s="151"/>
      <c r="DWO44" s="151"/>
      <c r="DWP44" s="151"/>
      <c r="DWQ44" s="151"/>
      <c r="DWR44" s="151"/>
      <c r="DWS44" s="151"/>
      <c r="DWT44" s="151"/>
      <c r="DWU44" s="151"/>
      <c r="DWV44" s="151"/>
      <c r="DWW44" s="151"/>
      <c r="DWX44" s="151"/>
      <c r="DWY44" s="151"/>
      <c r="DWZ44" s="151"/>
      <c r="DXA44" s="151"/>
      <c r="DXB44" s="151"/>
      <c r="DXC44" s="151"/>
      <c r="DXD44" s="151"/>
      <c r="DXE44" s="151"/>
      <c r="DXF44" s="151"/>
      <c r="DXG44" s="151"/>
      <c r="DXH44" s="151"/>
      <c r="DXI44" s="151"/>
      <c r="DXJ44" s="151"/>
      <c r="DXK44" s="151"/>
      <c r="DXL44" s="151"/>
      <c r="DXM44" s="151"/>
      <c r="DXN44" s="151"/>
      <c r="DXO44" s="151"/>
      <c r="DXP44" s="151"/>
      <c r="DXQ44" s="151"/>
      <c r="DXR44" s="151"/>
      <c r="DXS44" s="151"/>
      <c r="DXT44" s="151"/>
      <c r="DXU44" s="151"/>
      <c r="DXV44" s="151"/>
      <c r="DXW44" s="151"/>
      <c r="DXX44" s="151"/>
      <c r="DXY44" s="151"/>
      <c r="DXZ44" s="151"/>
      <c r="DYA44" s="151"/>
      <c r="DYB44" s="151"/>
      <c r="DYC44" s="151"/>
      <c r="DYD44" s="151"/>
      <c r="DYE44" s="151"/>
      <c r="DYF44" s="151"/>
      <c r="DYG44" s="151"/>
      <c r="DYH44" s="151"/>
      <c r="DYI44" s="151"/>
      <c r="DYJ44" s="151"/>
      <c r="DYK44" s="151"/>
      <c r="DYL44" s="151"/>
      <c r="DYM44" s="151"/>
      <c r="DYN44" s="151"/>
      <c r="DYO44" s="151"/>
      <c r="DYP44" s="151"/>
      <c r="DYQ44" s="151"/>
      <c r="DYR44" s="151"/>
      <c r="DYS44" s="151"/>
      <c r="DYT44" s="151"/>
      <c r="DYU44" s="151"/>
      <c r="DYV44" s="151"/>
      <c r="DYW44" s="151"/>
      <c r="DYX44" s="151"/>
      <c r="DYY44" s="151"/>
      <c r="DYZ44" s="151"/>
      <c r="DZA44" s="151"/>
      <c r="DZB44" s="151"/>
      <c r="DZC44" s="151"/>
      <c r="DZD44" s="151"/>
      <c r="DZE44" s="151"/>
      <c r="DZF44" s="151"/>
      <c r="DZG44" s="151"/>
      <c r="DZH44" s="151"/>
      <c r="DZI44" s="151"/>
      <c r="DZJ44" s="151"/>
      <c r="DZK44" s="151"/>
      <c r="DZL44" s="151"/>
      <c r="DZM44" s="151"/>
      <c r="DZN44" s="151"/>
      <c r="DZO44" s="151"/>
      <c r="DZP44" s="151"/>
      <c r="DZQ44" s="151"/>
      <c r="DZR44" s="151"/>
      <c r="DZS44" s="151"/>
      <c r="DZT44" s="151"/>
      <c r="DZU44" s="151"/>
      <c r="DZV44" s="151"/>
      <c r="DZW44" s="151"/>
      <c r="DZX44" s="151"/>
      <c r="DZY44" s="151"/>
      <c r="DZZ44" s="151"/>
      <c r="EAA44" s="151"/>
      <c r="EAB44" s="151"/>
      <c r="EAC44" s="151"/>
      <c r="EAD44" s="151"/>
      <c r="EAE44" s="151"/>
      <c r="EAF44" s="151"/>
      <c r="EAG44" s="151"/>
      <c r="EAH44" s="151"/>
      <c r="EAI44" s="151"/>
      <c r="EAJ44" s="151"/>
      <c r="EAK44" s="151"/>
      <c r="EAL44" s="151"/>
      <c r="EAM44" s="151"/>
      <c r="EAN44" s="151"/>
      <c r="EAO44" s="151"/>
      <c r="EAP44" s="151"/>
      <c r="EAQ44" s="151"/>
      <c r="EAR44" s="151"/>
      <c r="EAS44" s="151"/>
      <c r="EAT44" s="151"/>
      <c r="EAU44" s="151"/>
      <c r="EAV44" s="151"/>
      <c r="EAW44" s="151"/>
      <c r="EAX44" s="151"/>
      <c r="EAY44" s="151"/>
      <c r="EAZ44" s="151"/>
      <c r="EBA44" s="151"/>
      <c r="EBB44" s="151"/>
      <c r="EBC44" s="151"/>
      <c r="EBD44" s="151"/>
      <c r="EBE44" s="151"/>
      <c r="EBF44" s="151"/>
      <c r="EBG44" s="151"/>
      <c r="EBH44" s="151"/>
      <c r="EBI44" s="151"/>
      <c r="EBJ44" s="151"/>
      <c r="EBK44" s="151"/>
      <c r="EBL44" s="151"/>
      <c r="EBM44" s="151"/>
      <c r="EBN44" s="151"/>
      <c r="EBO44" s="151"/>
      <c r="EBP44" s="151"/>
      <c r="EBQ44" s="151"/>
      <c r="EBR44" s="151"/>
      <c r="EBS44" s="151"/>
      <c r="EBT44" s="151"/>
      <c r="EBU44" s="151"/>
      <c r="EBV44" s="151"/>
      <c r="EBW44" s="151"/>
      <c r="EBX44" s="151"/>
      <c r="EBY44" s="151"/>
      <c r="EBZ44" s="151"/>
      <c r="ECA44" s="151"/>
      <c r="ECB44" s="151"/>
      <c r="ECC44" s="151"/>
      <c r="ECD44" s="151"/>
      <c r="ECE44" s="151"/>
      <c r="ECF44" s="151"/>
      <c r="ECG44" s="151"/>
      <c r="ECH44" s="151"/>
      <c r="ECI44" s="151"/>
      <c r="ECJ44" s="151"/>
      <c r="ECK44" s="151"/>
      <c r="ECL44" s="151"/>
      <c r="ECM44" s="151"/>
      <c r="ECN44" s="151"/>
      <c r="ECO44" s="151"/>
      <c r="ECP44" s="151"/>
      <c r="ECQ44" s="151"/>
      <c r="ECR44" s="151"/>
      <c r="ECS44" s="151"/>
      <c r="ECT44" s="151"/>
      <c r="ECU44" s="151"/>
      <c r="ECV44" s="151"/>
      <c r="ECW44" s="151"/>
      <c r="ECX44" s="151"/>
      <c r="ECY44" s="151"/>
      <c r="ECZ44" s="151"/>
      <c r="EDA44" s="151"/>
      <c r="EDB44" s="151"/>
      <c r="EDC44" s="151"/>
      <c r="EDD44" s="151"/>
      <c r="EDE44" s="151"/>
      <c r="EDF44" s="151"/>
      <c r="EDG44" s="151"/>
      <c r="EDH44" s="151"/>
      <c r="EDI44" s="151"/>
      <c r="EDJ44" s="151"/>
      <c r="EDK44" s="151"/>
      <c r="EDL44" s="151"/>
      <c r="EDM44" s="151"/>
      <c r="EDN44" s="151"/>
      <c r="EDO44" s="151"/>
      <c r="EDP44" s="151"/>
      <c r="EDQ44" s="151"/>
      <c r="EDR44" s="151"/>
      <c r="EDS44" s="151"/>
      <c r="EDT44" s="151"/>
      <c r="EDU44" s="151"/>
      <c r="EDV44" s="151"/>
      <c r="EDW44" s="151"/>
      <c r="EDX44" s="151"/>
      <c r="EDY44" s="151"/>
      <c r="EDZ44" s="151"/>
      <c r="EEA44" s="151"/>
      <c r="EEB44" s="151"/>
      <c r="EEC44" s="151"/>
      <c r="EED44" s="151"/>
      <c r="EEE44" s="151"/>
      <c r="EEF44" s="151"/>
      <c r="EEG44" s="151"/>
      <c r="EEH44" s="151"/>
      <c r="EEI44" s="151"/>
      <c r="EEJ44" s="151"/>
      <c r="EEK44" s="151"/>
      <c r="EEL44" s="151"/>
      <c r="EEM44" s="151"/>
      <c r="EEN44" s="151"/>
      <c r="EEO44" s="151"/>
      <c r="EEP44" s="151"/>
      <c r="EEQ44" s="151"/>
      <c r="EER44" s="151"/>
      <c r="EES44" s="151"/>
      <c r="EET44" s="151"/>
      <c r="EEU44" s="151"/>
      <c r="EEV44" s="151"/>
      <c r="EEW44" s="151"/>
      <c r="EEX44" s="151"/>
      <c r="EEY44" s="151"/>
      <c r="EEZ44" s="151"/>
      <c r="EFA44" s="151"/>
      <c r="EFB44" s="151"/>
      <c r="EFC44" s="151"/>
      <c r="EFD44" s="151"/>
      <c r="EFE44" s="151"/>
      <c r="EFF44" s="151"/>
      <c r="EFG44" s="151"/>
      <c r="EFH44" s="151"/>
      <c r="EFI44" s="151"/>
      <c r="EFJ44" s="151"/>
      <c r="EFK44" s="151"/>
      <c r="EFL44" s="151"/>
      <c r="EFM44" s="151"/>
      <c r="EFN44" s="151"/>
      <c r="EFO44" s="151"/>
      <c r="EFP44" s="151"/>
      <c r="EFQ44" s="151"/>
      <c r="EFR44" s="151"/>
      <c r="EFS44" s="151"/>
      <c r="EFT44" s="151"/>
      <c r="EFU44" s="151"/>
      <c r="EFV44" s="151"/>
      <c r="EFW44" s="151"/>
      <c r="EFX44" s="151"/>
      <c r="EFY44" s="151"/>
      <c r="EFZ44" s="151"/>
      <c r="EGA44" s="151"/>
      <c r="EGB44" s="151"/>
      <c r="EGC44" s="151"/>
      <c r="EGD44" s="151"/>
      <c r="EGE44" s="151"/>
      <c r="EGF44" s="151"/>
      <c r="EGG44" s="151"/>
      <c r="EGH44" s="151"/>
      <c r="EGI44" s="151"/>
      <c r="EGJ44" s="151"/>
      <c r="EGK44" s="151"/>
      <c r="EGL44" s="151"/>
      <c r="EGM44" s="151"/>
      <c r="EGN44" s="151"/>
      <c r="EGO44" s="151"/>
      <c r="EGP44" s="151"/>
      <c r="EGQ44" s="151"/>
      <c r="EGR44" s="151"/>
      <c r="EGS44" s="151"/>
      <c r="EGT44" s="151"/>
      <c r="EGU44" s="151"/>
      <c r="EGV44" s="151"/>
      <c r="EGW44" s="151"/>
      <c r="EGX44" s="151"/>
      <c r="EGY44" s="151"/>
      <c r="EGZ44" s="151"/>
      <c r="EHA44" s="151"/>
      <c r="EHB44" s="151"/>
      <c r="EHC44" s="151"/>
      <c r="EHD44" s="151"/>
      <c r="EHE44" s="151"/>
      <c r="EHF44" s="151"/>
      <c r="EHG44" s="151"/>
      <c r="EHH44" s="151"/>
      <c r="EHI44" s="151"/>
      <c r="EHJ44" s="151"/>
      <c r="EHK44" s="151"/>
      <c r="EHL44" s="151"/>
      <c r="EHM44" s="151"/>
      <c r="EHN44" s="151"/>
      <c r="EHO44" s="151"/>
      <c r="EHP44" s="151"/>
      <c r="EHQ44" s="151"/>
      <c r="EHR44" s="151"/>
      <c r="EHS44" s="151"/>
      <c r="EHT44" s="151"/>
      <c r="EHU44" s="151"/>
      <c r="EHV44" s="151"/>
      <c r="EHW44" s="151"/>
      <c r="EHX44" s="151"/>
      <c r="EHY44" s="151"/>
      <c r="EHZ44" s="151"/>
      <c r="EIA44" s="151"/>
      <c r="EIB44" s="151"/>
      <c r="EIC44" s="151"/>
      <c r="EID44" s="151"/>
      <c r="EIE44" s="151"/>
      <c r="EIF44" s="151"/>
      <c r="EIG44" s="151"/>
      <c r="EIH44" s="151"/>
      <c r="EII44" s="151"/>
      <c r="EIJ44" s="151"/>
      <c r="EIK44" s="151"/>
      <c r="EIL44" s="151"/>
      <c r="EIM44" s="151"/>
      <c r="EIN44" s="151"/>
      <c r="EIO44" s="151"/>
      <c r="EIP44" s="151"/>
      <c r="EIQ44" s="151"/>
      <c r="EIR44" s="151"/>
      <c r="EIS44" s="151"/>
      <c r="EIT44" s="151"/>
      <c r="EIU44" s="151"/>
      <c r="EIV44" s="151"/>
      <c r="EIW44" s="151"/>
      <c r="EIX44" s="151"/>
      <c r="EIY44" s="151"/>
      <c r="EIZ44" s="151"/>
      <c r="EJA44" s="151"/>
      <c r="EJB44" s="151"/>
      <c r="EJC44" s="151"/>
      <c r="EJD44" s="151"/>
      <c r="EJE44" s="151"/>
      <c r="EJF44" s="151"/>
      <c r="EJG44" s="151"/>
      <c r="EJH44" s="151"/>
      <c r="EJI44" s="151"/>
      <c r="EJJ44" s="151"/>
      <c r="EJK44" s="151"/>
      <c r="EJL44" s="151"/>
      <c r="EJM44" s="151"/>
      <c r="EJN44" s="151"/>
      <c r="EJO44" s="151"/>
      <c r="EJP44" s="151"/>
      <c r="EJQ44" s="151"/>
      <c r="EJR44" s="151"/>
      <c r="EJS44" s="151"/>
      <c r="EJT44" s="151"/>
      <c r="EJU44" s="151"/>
      <c r="EJV44" s="151"/>
      <c r="EJW44" s="151"/>
      <c r="EJX44" s="151"/>
      <c r="EJY44" s="151"/>
      <c r="EJZ44" s="151"/>
      <c r="EKA44" s="151"/>
      <c r="EKB44" s="151"/>
      <c r="EKC44" s="151"/>
      <c r="EKD44" s="151"/>
      <c r="EKE44" s="151"/>
      <c r="EKF44" s="151"/>
      <c r="EKG44" s="151"/>
      <c r="EKH44" s="151"/>
      <c r="EKI44" s="151"/>
      <c r="EKJ44" s="151"/>
      <c r="EKK44" s="151"/>
      <c r="EKL44" s="151"/>
      <c r="EKM44" s="151"/>
      <c r="EKN44" s="151"/>
      <c r="EKO44" s="151"/>
      <c r="EKP44" s="151"/>
      <c r="EKQ44" s="151"/>
      <c r="EKR44" s="151"/>
      <c r="EKS44" s="151"/>
      <c r="EKT44" s="151"/>
      <c r="EKU44" s="151"/>
      <c r="EKV44" s="151"/>
      <c r="EKW44" s="151"/>
      <c r="EKX44" s="151"/>
      <c r="EKY44" s="151"/>
      <c r="EKZ44" s="151"/>
      <c r="ELA44" s="151"/>
      <c r="ELB44" s="151"/>
      <c r="ELC44" s="151"/>
      <c r="ELD44" s="151"/>
      <c r="ELE44" s="151"/>
      <c r="ELF44" s="151"/>
      <c r="ELG44" s="151"/>
      <c r="ELH44" s="151"/>
      <c r="ELI44" s="151"/>
      <c r="ELJ44" s="151"/>
      <c r="ELK44" s="151"/>
      <c r="ELL44" s="151"/>
      <c r="ELM44" s="151"/>
      <c r="ELN44" s="151"/>
      <c r="ELO44" s="151"/>
      <c r="ELP44" s="151"/>
      <c r="ELQ44" s="151"/>
      <c r="ELR44" s="151"/>
      <c r="ELS44" s="151"/>
      <c r="ELT44" s="151"/>
      <c r="ELU44" s="151"/>
      <c r="ELV44" s="151"/>
      <c r="ELW44" s="151"/>
      <c r="ELX44" s="151"/>
      <c r="ELY44" s="151"/>
      <c r="ELZ44" s="151"/>
      <c r="EMA44" s="151"/>
      <c r="EMB44" s="151"/>
      <c r="EMC44" s="151"/>
      <c r="EMD44" s="151"/>
      <c r="EME44" s="151"/>
      <c r="EMF44" s="151"/>
      <c r="EMG44" s="151"/>
      <c r="EMH44" s="151"/>
      <c r="EMI44" s="151"/>
      <c r="EMJ44" s="151"/>
      <c r="EMK44" s="151"/>
      <c r="EML44" s="151"/>
      <c r="EMM44" s="151"/>
      <c r="EMN44" s="151"/>
      <c r="EMO44" s="151"/>
      <c r="EMP44" s="151"/>
      <c r="EMQ44" s="151"/>
      <c r="EMR44" s="151"/>
      <c r="EMS44" s="151"/>
      <c r="EMT44" s="151"/>
      <c r="EMU44" s="151"/>
      <c r="EMV44" s="151"/>
      <c r="EMW44" s="151"/>
      <c r="EMX44" s="151"/>
      <c r="EMY44" s="151"/>
      <c r="EMZ44" s="151"/>
      <c r="ENA44" s="151"/>
      <c r="ENB44" s="151"/>
      <c r="ENC44" s="151"/>
      <c r="END44" s="151"/>
      <c r="ENE44" s="151"/>
      <c r="ENF44" s="151"/>
      <c r="ENG44" s="151"/>
      <c r="ENH44" s="151"/>
      <c r="ENI44" s="151"/>
      <c r="ENJ44" s="151"/>
      <c r="ENK44" s="151"/>
      <c r="ENL44" s="151"/>
      <c r="ENM44" s="151"/>
      <c r="ENN44" s="151"/>
      <c r="ENO44" s="151"/>
      <c r="ENP44" s="151"/>
      <c r="ENQ44" s="151"/>
      <c r="ENR44" s="151"/>
      <c r="ENS44" s="151"/>
      <c r="ENT44" s="151"/>
      <c r="ENU44" s="151"/>
      <c r="ENV44" s="151"/>
      <c r="ENW44" s="151"/>
      <c r="ENX44" s="151"/>
      <c r="ENY44" s="151"/>
      <c r="ENZ44" s="151"/>
      <c r="EOA44" s="151"/>
      <c r="EOB44" s="151"/>
      <c r="EOC44" s="151"/>
      <c r="EOD44" s="151"/>
      <c r="EOE44" s="151"/>
      <c r="EOF44" s="151"/>
      <c r="EOG44" s="151"/>
      <c r="EOH44" s="151"/>
      <c r="EOI44" s="151"/>
      <c r="EOJ44" s="151"/>
      <c r="EOK44" s="151"/>
      <c r="EOL44" s="151"/>
      <c r="EOM44" s="151"/>
      <c r="EON44" s="151"/>
      <c r="EOO44" s="151"/>
      <c r="EOP44" s="151"/>
      <c r="EOQ44" s="151"/>
      <c r="EOR44" s="151"/>
      <c r="EOS44" s="151"/>
      <c r="EOT44" s="151"/>
      <c r="EOU44" s="151"/>
      <c r="EOV44" s="151"/>
      <c r="EOW44" s="151"/>
      <c r="EOX44" s="151"/>
      <c r="EOY44" s="151"/>
      <c r="EOZ44" s="151"/>
      <c r="EPA44" s="151"/>
      <c r="EPB44" s="151"/>
      <c r="EPC44" s="151"/>
      <c r="EPD44" s="151"/>
      <c r="EPE44" s="151"/>
      <c r="EPF44" s="151"/>
      <c r="EPG44" s="151"/>
      <c r="EPH44" s="151"/>
      <c r="EPI44" s="151"/>
      <c r="EPJ44" s="151"/>
      <c r="EPK44" s="151"/>
      <c r="EPL44" s="151"/>
      <c r="EPM44" s="151"/>
      <c r="EPN44" s="151"/>
      <c r="EPO44" s="151"/>
      <c r="EPP44" s="151"/>
      <c r="EPQ44" s="151"/>
      <c r="EPR44" s="151"/>
      <c r="EPS44" s="151"/>
      <c r="EPT44" s="151"/>
      <c r="EPU44" s="151"/>
      <c r="EPV44" s="151"/>
      <c r="EPW44" s="151"/>
      <c r="EPX44" s="151"/>
      <c r="EPY44" s="151"/>
      <c r="EPZ44" s="151"/>
      <c r="EQA44" s="151"/>
      <c r="EQB44" s="151"/>
      <c r="EQC44" s="151"/>
      <c r="EQD44" s="151"/>
      <c r="EQE44" s="151"/>
      <c r="EQF44" s="151"/>
      <c r="EQG44" s="151"/>
      <c r="EQH44" s="151"/>
      <c r="EQI44" s="151"/>
      <c r="EQJ44" s="151"/>
      <c r="EQK44" s="151"/>
      <c r="EQL44" s="151"/>
      <c r="EQM44" s="151"/>
      <c r="EQN44" s="151"/>
      <c r="EQO44" s="151"/>
      <c r="EQP44" s="151"/>
      <c r="EQQ44" s="151"/>
      <c r="EQR44" s="151"/>
      <c r="EQS44" s="151"/>
      <c r="EQT44" s="151"/>
      <c r="EQU44" s="151"/>
      <c r="EQV44" s="151"/>
      <c r="EQW44" s="151"/>
      <c r="EQX44" s="151"/>
      <c r="EQY44" s="151"/>
      <c r="EQZ44" s="151"/>
      <c r="ERA44" s="151"/>
      <c r="ERB44" s="151"/>
      <c r="ERC44" s="151"/>
      <c r="ERD44" s="151"/>
      <c r="ERE44" s="151"/>
      <c r="ERF44" s="151"/>
      <c r="ERG44" s="151"/>
      <c r="ERH44" s="151"/>
      <c r="ERI44" s="151"/>
      <c r="ERJ44" s="151"/>
      <c r="ERK44" s="151"/>
      <c r="ERL44" s="151"/>
      <c r="ERM44" s="151"/>
      <c r="ERN44" s="151"/>
      <c r="ERO44" s="151"/>
      <c r="ERP44" s="151"/>
      <c r="ERQ44" s="151"/>
      <c r="ERR44" s="151"/>
      <c r="ERS44" s="151"/>
      <c r="ERT44" s="151"/>
      <c r="ERU44" s="151"/>
      <c r="ERV44" s="151"/>
      <c r="ERW44" s="151"/>
      <c r="ERX44" s="151"/>
      <c r="ERY44" s="151"/>
      <c r="ERZ44" s="151"/>
      <c r="ESA44" s="151"/>
      <c r="ESB44" s="151"/>
      <c r="ESC44" s="151"/>
      <c r="ESD44" s="151"/>
      <c r="ESE44" s="151"/>
      <c r="ESF44" s="151"/>
      <c r="ESG44" s="151"/>
      <c r="ESH44" s="151"/>
      <c r="ESI44" s="151"/>
      <c r="ESJ44" s="151"/>
      <c r="ESK44" s="151"/>
      <c r="ESL44" s="151"/>
      <c r="ESM44" s="151"/>
      <c r="ESN44" s="151"/>
      <c r="ESO44" s="151"/>
      <c r="ESP44" s="151"/>
      <c r="ESQ44" s="151"/>
      <c r="ESR44" s="151"/>
      <c r="ESS44" s="151"/>
      <c r="EST44" s="151"/>
      <c r="ESU44" s="151"/>
      <c r="ESV44" s="151"/>
      <c r="ESW44" s="151"/>
      <c r="ESX44" s="151"/>
      <c r="ESY44" s="151"/>
      <c r="ESZ44" s="151"/>
      <c r="ETA44" s="151"/>
      <c r="ETB44" s="151"/>
      <c r="ETC44" s="151"/>
      <c r="ETD44" s="151"/>
      <c r="ETE44" s="151"/>
      <c r="ETF44" s="151"/>
      <c r="ETG44" s="151"/>
      <c r="ETH44" s="151"/>
      <c r="ETI44" s="151"/>
      <c r="ETJ44" s="151"/>
      <c r="ETK44" s="151"/>
      <c r="ETL44" s="151"/>
      <c r="ETM44" s="151"/>
      <c r="ETN44" s="151"/>
      <c r="ETO44" s="151"/>
      <c r="ETP44" s="151"/>
      <c r="ETQ44" s="151"/>
      <c r="ETR44" s="151"/>
      <c r="ETS44" s="151"/>
      <c r="ETT44" s="151"/>
      <c r="ETU44" s="151"/>
      <c r="ETV44" s="151"/>
      <c r="ETW44" s="151"/>
      <c r="ETX44" s="151"/>
      <c r="ETY44" s="151"/>
      <c r="ETZ44" s="151"/>
      <c r="EUA44" s="151"/>
      <c r="EUB44" s="151"/>
      <c r="EUC44" s="151"/>
      <c r="EUD44" s="151"/>
      <c r="EUE44" s="151"/>
      <c r="EUF44" s="151"/>
      <c r="EUG44" s="151"/>
      <c r="EUH44" s="151"/>
      <c r="EUI44" s="151"/>
      <c r="EUJ44" s="151"/>
      <c r="EUK44" s="151"/>
      <c r="EUL44" s="151"/>
      <c r="EUM44" s="151"/>
      <c r="EUN44" s="151"/>
      <c r="EUO44" s="151"/>
      <c r="EUP44" s="151"/>
      <c r="EUQ44" s="151"/>
      <c r="EUR44" s="151"/>
      <c r="EUS44" s="151"/>
      <c r="EUT44" s="151"/>
      <c r="EUU44" s="151"/>
      <c r="EUV44" s="151"/>
      <c r="EUW44" s="151"/>
      <c r="EUX44" s="151"/>
      <c r="EUY44" s="151"/>
      <c r="EUZ44" s="151"/>
      <c r="EVA44" s="151"/>
      <c r="EVB44" s="151"/>
      <c r="EVC44" s="151"/>
      <c r="EVD44" s="151"/>
      <c r="EVE44" s="151"/>
      <c r="EVF44" s="151"/>
      <c r="EVG44" s="151"/>
      <c r="EVH44" s="151"/>
      <c r="EVI44" s="151"/>
      <c r="EVJ44" s="151"/>
      <c r="EVK44" s="151"/>
      <c r="EVL44" s="151"/>
      <c r="EVM44" s="151"/>
      <c r="EVN44" s="151"/>
      <c r="EVO44" s="151"/>
      <c r="EVP44" s="151"/>
      <c r="EVQ44" s="151"/>
      <c r="EVR44" s="151"/>
      <c r="EVS44" s="151"/>
      <c r="EVT44" s="151"/>
      <c r="EVU44" s="151"/>
      <c r="EVV44" s="151"/>
      <c r="EVW44" s="151"/>
      <c r="EVX44" s="151"/>
      <c r="EVY44" s="151"/>
      <c r="EVZ44" s="151"/>
      <c r="EWA44" s="151"/>
      <c r="EWB44" s="151"/>
      <c r="EWC44" s="151"/>
      <c r="EWD44" s="151"/>
      <c r="EWE44" s="151"/>
      <c r="EWF44" s="151"/>
      <c r="EWG44" s="151"/>
      <c r="EWH44" s="151"/>
      <c r="EWI44" s="151"/>
      <c r="EWJ44" s="151"/>
      <c r="EWK44" s="151"/>
      <c r="EWL44" s="151"/>
      <c r="EWM44" s="151"/>
      <c r="EWN44" s="151"/>
      <c r="EWO44" s="151"/>
      <c r="EWP44" s="151"/>
      <c r="EWQ44" s="151"/>
      <c r="EWR44" s="151"/>
      <c r="EWS44" s="151"/>
      <c r="EWT44" s="151"/>
      <c r="EWU44" s="151"/>
      <c r="EWV44" s="151"/>
      <c r="EWW44" s="151"/>
      <c r="EWX44" s="151"/>
      <c r="EWY44" s="151"/>
      <c r="EWZ44" s="151"/>
      <c r="EXA44" s="151"/>
      <c r="EXB44" s="151"/>
      <c r="EXC44" s="151"/>
      <c r="EXD44" s="151"/>
      <c r="EXE44" s="151"/>
      <c r="EXF44" s="151"/>
      <c r="EXG44" s="151"/>
      <c r="EXH44" s="151"/>
      <c r="EXI44" s="151"/>
      <c r="EXJ44" s="151"/>
      <c r="EXK44" s="151"/>
      <c r="EXL44" s="151"/>
      <c r="EXM44" s="151"/>
      <c r="EXN44" s="151"/>
      <c r="EXO44" s="151"/>
      <c r="EXP44" s="151"/>
      <c r="EXQ44" s="151"/>
      <c r="EXR44" s="151"/>
      <c r="EXS44" s="151"/>
      <c r="EXT44" s="151"/>
      <c r="EXU44" s="151"/>
      <c r="EXV44" s="151"/>
      <c r="EXW44" s="151"/>
      <c r="EXX44" s="151"/>
      <c r="EXY44" s="151"/>
      <c r="EXZ44" s="151"/>
      <c r="EYA44" s="151"/>
      <c r="EYB44" s="151"/>
      <c r="EYC44" s="151"/>
      <c r="EYD44" s="151"/>
      <c r="EYE44" s="151"/>
      <c r="EYF44" s="151"/>
      <c r="EYG44" s="151"/>
      <c r="EYH44" s="151"/>
      <c r="EYI44" s="151"/>
      <c r="EYJ44" s="151"/>
      <c r="EYK44" s="151"/>
      <c r="EYL44" s="151"/>
      <c r="EYM44" s="151"/>
      <c r="EYN44" s="151"/>
      <c r="EYO44" s="151"/>
      <c r="EYP44" s="151"/>
      <c r="EYQ44" s="151"/>
      <c r="EYR44" s="151"/>
      <c r="EYS44" s="151"/>
      <c r="EYT44" s="151"/>
      <c r="EYU44" s="151"/>
      <c r="EYV44" s="151"/>
      <c r="EYW44" s="151"/>
      <c r="EYX44" s="151"/>
      <c r="EYY44" s="151"/>
      <c r="EYZ44" s="151"/>
      <c r="EZA44" s="151"/>
      <c r="EZB44" s="151"/>
      <c r="EZC44" s="151"/>
      <c r="EZD44" s="151"/>
      <c r="EZE44" s="151"/>
      <c r="EZF44" s="151"/>
      <c r="EZG44" s="151"/>
      <c r="EZH44" s="151"/>
      <c r="EZI44" s="151"/>
      <c r="EZJ44" s="151"/>
      <c r="EZK44" s="151"/>
      <c r="EZL44" s="151"/>
      <c r="EZM44" s="151"/>
      <c r="EZN44" s="151"/>
      <c r="EZO44" s="151"/>
      <c r="EZP44" s="151"/>
      <c r="EZQ44" s="151"/>
      <c r="EZR44" s="151"/>
      <c r="EZS44" s="151"/>
      <c r="EZT44" s="151"/>
      <c r="EZU44" s="151"/>
      <c r="EZV44" s="151"/>
      <c r="EZW44" s="151"/>
      <c r="EZX44" s="151"/>
      <c r="EZY44" s="151"/>
      <c r="EZZ44" s="151"/>
      <c r="FAA44" s="151"/>
      <c r="FAB44" s="151"/>
      <c r="FAC44" s="151"/>
      <c r="FAD44" s="151"/>
      <c r="FAE44" s="151"/>
      <c r="FAF44" s="151"/>
      <c r="FAG44" s="151"/>
      <c r="FAH44" s="151"/>
      <c r="FAI44" s="151"/>
      <c r="FAJ44" s="151"/>
      <c r="FAK44" s="151"/>
      <c r="FAL44" s="151"/>
      <c r="FAM44" s="151"/>
      <c r="FAN44" s="151"/>
      <c r="FAO44" s="151"/>
      <c r="FAP44" s="151"/>
      <c r="FAQ44" s="151"/>
      <c r="FAR44" s="151"/>
      <c r="FAS44" s="151"/>
      <c r="FAT44" s="151"/>
      <c r="FAU44" s="151"/>
      <c r="FAV44" s="151"/>
      <c r="FAW44" s="151"/>
      <c r="FAX44" s="151"/>
      <c r="FAY44" s="151"/>
      <c r="FAZ44" s="151"/>
      <c r="FBA44" s="151"/>
      <c r="FBB44" s="151"/>
      <c r="FBC44" s="151"/>
      <c r="FBD44" s="151"/>
      <c r="FBE44" s="151"/>
      <c r="FBF44" s="151"/>
      <c r="FBG44" s="151"/>
      <c r="FBH44" s="151"/>
      <c r="FBI44" s="151"/>
      <c r="FBJ44" s="151"/>
      <c r="FBK44" s="151"/>
      <c r="FBL44" s="151"/>
      <c r="FBM44" s="151"/>
      <c r="FBN44" s="151"/>
      <c r="FBO44" s="151"/>
      <c r="FBP44" s="151"/>
      <c r="FBQ44" s="151"/>
      <c r="FBR44" s="151"/>
      <c r="FBS44" s="151"/>
      <c r="FBT44" s="151"/>
      <c r="FBU44" s="151"/>
      <c r="FBV44" s="151"/>
      <c r="FBW44" s="151"/>
      <c r="FBX44" s="151"/>
      <c r="FBY44" s="151"/>
      <c r="FBZ44" s="151"/>
      <c r="FCA44" s="151"/>
      <c r="FCB44" s="151"/>
      <c r="FCC44" s="151"/>
      <c r="FCD44" s="151"/>
      <c r="FCE44" s="151"/>
      <c r="FCF44" s="151"/>
      <c r="FCG44" s="151"/>
      <c r="FCH44" s="151"/>
      <c r="FCI44" s="151"/>
      <c r="FCJ44" s="151"/>
      <c r="FCK44" s="151"/>
      <c r="FCL44" s="151"/>
      <c r="FCM44" s="151"/>
      <c r="FCN44" s="151"/>
      <c r="FCO44" s="151"/>
      <c r="FCP44" s="151"/>
      <c r="FCQ44" s="151"/>
      <c r="FCR44" s="151"/>
      <c r="FCS44" s="151"/>
      <c r="FCT44" s="151"/>
      <c r="FCU44" s="151"/>
      <c r="FCV44" s="151"/>
      <c r="FCW44" s="151"/>
      <c r="FCX44" s="151"/>
      <c r="FCY44" s="151"/>
      <c r="FCZ44" s="151"/>
      <c r="FDA44" s="151"/>
      <c r="FDB44" s="151"/>
      <c r="FDC44" s="151"/>
      <c r="FDD44" s="151"/>
      <c r="FDE44" s="151"/>
      <c r="FDF44" s="151"/>
      <c r="FDG44" s="151"/>
      <c r="FDH44" s="151"/>
      <c r="FDI44" s="151"/>
      <c r="FDJ44" s="151"/>
      <c r="FDK44" s="151"/>
      <c r="FDL44" s="151"/>
      <c r="FDM44" s="151"/>
      <c r="FDN44" s="151"/>
      <c r="FDO44" s="151"/>
      <c r="FDP44" s="151"/>
      <c r="FDQ44" s="151"/>
      <c r="FDR44" s="151"/>
      <c r="FDS44" s="151"/>
      <c r="FDT44" s="151"/>
      <c r="FDU44" s="151"/>
      <c r="FDV44" s="151"/>
      <c r="FDW44" s="151"/>
      <c r="FDX44" s="151"/>
      <c r="FDY44" s="151"/>
      <c r="FDZ44" s="151"/>
      <c r="FEA44" s="151"/>
      <c r="FEB44" s="151"/>
      <c r="FEC44" s="151"/>
      <c r="FED44" s="151"/>
      <c r="FEE44" s="151"/>
      <c r="FEF44" s="151"/>
      <c r="FEG44" s="151"/>
      <c r="FEH44" s="151"/>
      <c r="FEI44" s="151"/>
      <c r="FEJ44" s="151"/>
      <c r="FEK44" s="151"/>
      <c r="FEL44" s="151"/>
      <c r="FEM44" s="151"/>
      <c r="FEN44" s="151"/>
      <c r="FEO44" s="151"/>
      <c r="FEP44" s="151"/>
      <c r="FEQ44" s="151"/>
      <c r="FER44" s="151"/>
      <c r="FES44" s="151"/>
      <c r="FET44" s="151"/>
      <c r="FEU44" s="151"/>
      <c r="FEV44" s="151"/>
      <c r="FEW44" s="151"/>
      <c r="FEX44" s="151"/>
      <c r="FEY44" s="151"/>
      <c r="FEZ44" s="151"/>
      <c r="FFA44" s="151"/>
      <c r="FFB44" s="151"/>
      <c r="FFC44" s="151"/>
      <c r="FFD44" s="151"/>
      <c r="FFE44" s="151"/>
      <c r="FFF44" s="151"/>
      <c r="FFG44" s="151"/>
      <c r="FFH44" s="151"/>
      <c r="FFI44" s="151"/>
      <c r="FFJ44" s="151"/>
      <c r="FFK44" s="151"/>
      <c r="FFL44" s="151"/>
      <c r="FFM44" s="151"/>
      <c r="FFN44" s="151"/>
      <c r="FFO44" s="151"/>
      <c r="FFP44" s="151"/>
      <c r="FFQ44" s="151"/>
      <c r="FFR44" s="151"/>
      <c r="FFS44" s="151"/>
      <c r="FFT44" s="151"/>
      <c r="FFU44" s="151"/>
      <c r="FFV44" s="151"/>
      <c r="FFW44" s="151"/>
      <c r="FFX44" s="151"/>
      <c r="FFY44" s="151"/>
      <c r="FFZ44" s="151"/>
      <c r="FGA44" s="151"/>
      <c r="FGB44" s="151"/>
      <c r="FGC44" s="151"/>
      <c r="FGD44" s="151"/>
      <c r="FGE44" s="151"/>
      <c r="FGF44" s="151"/>
      <c r="FGG44" s="151"/>
      <c r="FGH44" s="151"/>
      <c r="FGI44" s="151"/>
      <c r="FGJ44" s="151"/>
      <c r="FGK44" s="151"/>
      <c r="FGL44" s="151"/>
      <c r="FGM44" s="151"/>
      <c r="FGN44" s="151"/>
      <c r="FGO44" s="151"/>
      <c r="FGP44" s="151"/>
      <c r="FGQ44" s="151"/>
      <c r="FGR44" s="151"/>
      <c r="FGS44" s="151"/>
      <c r="FGT44" s="151"/>
      <c r="FGU44" s="151"/>
      <c r="FGV44" s="151"/>
      <c r="FGW44" s="151"/>
      <c r="FGX44" s="151"/>
      <c r="FGY44" s="151"/>
      <c r="FGZ44" s="151"/>
      <c r="FHA44" s="151"/>
      <c r="FHB44" s="151"/>
      <c r="FHC44" s="151"/>
      <c r="FHD44" s="151"/>
      <c r="FHE44" s="151"/>
      <c r="FHF44" s="151"/>
      <c r="FHG44" s="151"/>
      <c r="FHH44" s="151"/>
      <c r="FHI44" s="151"/>
      <c r="FHJ44" s="151"/>
      <c r="FHK44" s="151"/>
      <c r="FHL44" s="151"/>
      <c r="FHM44" s="151"/>
      <c r="FHN44" s="151"/>
      <c r="FHO44" s="151"/>
      <c r="FHP44" s="151"/>
      <c r="FHQ44" s="151"/>
      <c r="FHR44" s="151"/>
      <c r="FHS44" s="151"/>
      <c r="FHT44" s="151"/>
      <c r="FHU44" s="151"/>
      <c r="FHV44" s="151"/>
      <c r="FHW44" s="151"/>
      <c r="FHX44" s="151"/>
      <c r="FHY44" s="151"/>
      <c r="FHZ44" s="151"/>
      <c r="FIA44" s="151"/>
      <c r="FIB44" s="151"/>
      <c r="FIC44" s="151"/>
      <c r="FID44" s="151"/>
      <c r="FIE44" s="151"/>
      <c r="FIF44" s="151"/>
      <c r="FIG44" s="151"/>
      <c r="FIH44" s="151"/>
      <c r="FII44" s="151"/>
      <c r="FIJ44" s="151"/>
      <c r="FIK44" s="151"/>
      <c r="FIL44" s="151"/>
      <c r="FIM44" s="151"/>
      <c r="FIN44" s="151"/>
      <c r="FIO44" s="151"/>
      <c r="FIP44" s="151"/>
      <c r="FIQ44" s="151"/>
      <c r="FIR44" s="151"/>
      <c r="FIS44" s="151"/>
      <c r="FIT44" s="151"/>
      <c r="FIU44" s="151"/>
      <c r="FIV44" s="151"/>
      <c r="FIW44" s="151"/>
      <c r="FIX44" s="151"/>
      <c r="FIY44" s="151"/>
      <c r="FIZ44" s="151"/>
      <c r="FJA44" s="151"/>
      <c r="FJB44" s="151"/>
      <c r="FJC44" s="151"/>
      <c r="FJD44" s="151"/>
      <c r="FJE44" s="151"/>
      <c r="FJF44" s="151"/>
      <c r="FJG44" s="151"/>
      <c r="FJH44" s="151"/>
      <c r="FJI44" s="151"/>
      <c r="FJJ44" s="151"/>
      <c r="FJK44" s="151"/>
      <c r="FJL44" s="151"/>
      <c r="FJM44" s="151"/>
      <c r="FJN44" s="151"/>
      <c r="FJO44" s="151"/>
      <c r="FJP44" s="151"/>
      <c r="FJQ44" s="151"/>
      <c r="FJR44" s="151"/>
      <c r="FJS44" s="151"/>
      <c r="FJT44" s="151"/>
      <c r="FJU44" s="151"/>
      <c r="FJV44" s="151"/>
      <c r="FJW44" s="151"/>
      <c r="FJX44" s="151"/>
      <c r="FJY44" s="151"/>
      <c r="FJZ44" s="151"/>
      <c r="FKA44" s="151"/>
      <c r="FKB44" s="151"/>
      <c r="FKC44" s="151"/>
      <c r="FKD44" s="151"/>
      <c r="FKE44" s="151"/>
      <c r="FKF44" s="151"/>
      <c r="FKG44" s="151"/>
      <c r="FKH44" s="151"/>
      <c r="FKI44" s="151"/>
      <c r="FKJ44" s="151"/>
      <c r="FKK44" s="151"/>
      <c r="FKL44" s="151"/>
      <c r="FKM44" s="151"/>
      <c r="FKN44" s="151"/>
      <c r="FKO44" s="151"/>
      <c r="FKP44" s="151"/>
      <c r="FKQ44" s="151"/>
      <c r="FKR44" s="151"/>
      <c r="FKS44" s="151"/>
      <c r="FKT44" s="151"/>
      <c r="FKU44" s="151"/>
      <c r="FKV44" s="151"/>
      <c r="FKW44" s="151"/>
      <c r="FKX44" s="151"/>
      <c r="FKY44" s="151"/>
      <c r="FKZ44" s="151"/>
      <c r="FLA44" s="151"/>
      <c r="FLB44" s="151"/>
      <c r="FLC44" s="151"/>
      <c r="FLD44" s="151"/>
      <c r="FLE44" s="151"/>
      <c r="FLF44" s="151"/>
      <c r="FLG44" s="151"/>
      <c r="FLH44" s="151"/>
      <c r="FLI44" s="151"/>
      <c r="FLJ44" s="151"/>
      <c r="FLK44" s="151"/>
      <c r="FLL44" s="151"/>
      <c r="FLM44" s="151"/>
      <c r="FLN44" s="151"/>
      <c r="FLO44" s="151"/>
      <c r="FLP44" s="151"/>
      <c r="FLQ44" s="151"/>
      <c r="FLR44" s="151"/>
      <c r="FLS44" s="151"/>
      <c r="FLT44" s="151"/>
      <c r="FLU44" s="151"/>
      <c r="FLV44" s="151"/>
      <c r="FLW44" s="151"/>
      <c r="FLX44" s="151"/>
      <c r="FLY44" s="151"/>
      <c r="FLZ44" s="151"/>
      <c r="FMA44" s="151"/>
      <c r="FMB44" s="151"/>
      <c r="FMC44" s="151"/>
      <c r="FMD44" s="151"/>
      <c r="FME44" s="151"/>
      <c r="FMF44" s="151"/>
      <c r="FMG44" s="151"/>
      <c r="FMH44" s="151"/>
      <c r="FMI44" s="151"/>
      <c r="FMJ44" s="151"/>
      <c r="FMK44" s="151"/>
      <c r="FML44" s="151"/>
      <c r="FMM44" s="151"/>
      <c r="FMN44" s="151"/>
      <c r="FMO44" s="151"/>
      <c r="FMP44" s="151"/>
      <c r="FMQ44" s="151"/>
      <c r="FMR44" s="151"/>
      <c r="FMS44" s="151"/>
      <c r="FMT44" s="151"/>
      <c r="FMU44" s="151"/>
      <c r="FMV44" s="151"/>
      <c r="FMW44" s="151"/>
      <c r="FMX44" s="151"/>
      <c r="FMY44" s="151"/>
      <c r="FMZ44" s="151"/>
      <c r="FNA44" s="151"/>
      <c r="FNB44" s="151"/>
      <c r="FNC44" s="151"/>
      <c r="FND44" s="151"/>
      <c r="FNE44" s="151"/>
      <c r="FNF44" s="151"/>
      <c r="FNG44" s="151"/>
      <c r="FNH44" s="151"/>
      <c r="FNI44" s="151"/>
      <c r="FNJ44" s="151"/>
      <c r="FNK44" s="151"/>
      <c r="FNL44" s="151"/>
      <c r="FNM44" s="151"/>
      <c r="FNN44" s="151"/>
      <c r="FNO44" s="151"/>
      <c r="FNP44" s="151"/>
      <c r="FNQ44" s="151"/>
      <c r="FNR44" s="151"/>
      <c r="FNS44" s="151"/>
      <c r="FNT44" s="151"/>
      <c r="FNU44" s="151"/>
      <c r="FNV44" s="151"/>
      <c r="FNW44" s="151"/>
      <c r="FNX44" s="151"/>
      <c r="FNY44" s="151"/>
      <c r="FNZ44" s="151"/>
      <c r="FOA44" s="151"/>
      <c r="FOB44" s="151"/>
      <c r="FOC44" s="151"/>
      <c r="FOD44" s="151"/>
      <c r="FOE44" s="151"/>
      <c r="FOF44" s="151"/>
      <c r="FOG44" s="151"/>
      <c r="FOH44" s="151"/>
      <c r="FOI44" s="151"/>
      <c r="FOJ44" s="151"/>
      <c r="FOK44" s="151"/>
      <c r="FOL44" s="151"/>
      <c r="FOM44" s="151"/>
      <c r="FON44" s="151"/>
      <c r="FOO44" s="151"/>
      <c r="FOP44" s="151"/>
      <c r="FOQ44" s="151"/>
      <c r="FOR44" s="151"/>
      <c r="FOS44" s="151"/>
      <c r="FOT44" s="151"/>
      <c r="FOU44" s="151"/>
      <c r="FOV44" s="151"/>
      <c r="FOW44" s="151"/>
      <c r="FOX44" s="151"/>
      <c r="FOY44" s="151"/>
      <c r="FOZ44" s="151"/>
      <c r="FPA44" s="151"/>
      <c r="FPB44" s="151"/>
      <c r="FPC44" s="151"/>
      <c r="FPD44" s="151"/>
      <c r="FPE44" s="151"/>
      <c r="FPF44" s="151"/>
      <c r="FPG44" s="151"/>
      <c r="FPH44" s="151"/>
      <c r="FPI44" s="151"/>
      <c r="FPJ44" s="151"/>
      <c r="FPK44" s="151"/>
      <c r="FPL44" s="151"/>
      <c r="FPM44" s="151"/>
      <c r="FPN44" s="151"/>
      <c r="FPO44" s="151"/>
      <c r="FPP44" s="151"/>
      <c r="FPQ44" s="151"/>
      <c r="FPR44" s="151"/>
      <c r="FPS44" s="151"/>
      <c r="FPT44" s="151"/>
      <c r="FPU44" s="151"/>
      <c r="FPV44" s="151"/>
      <c r="FPW44" s="151"/>
      <c r="FPX44" s="151"/>
      <c r="FPY44" s="151"/>
      <c r="FPZ44" s="151"/>
      <c r="FQA44" s="151"/>
      <c r="FQB44" s="151"/>
      <c r="FQC44" s="151"/>
      <c r="FQD44" s="151"/>
      <c r="FQE44" s="151"/>
      <c r="FQF44" s="151"/>
      <c r="FQG44" s="151"/>
      <c r="FQH44" s="151"/>
      <c r="FQI44" s="151"/>
      <c r="FQJ44" s="151"/>
      <c r="FQK44" s="151"/>
      <c r="FQL44" s="151"/>
      <c r="FQM44" s="151"/>
      <c r="FQN44" s="151"/>
      <c r="FQO44" s="151"/>
      <c r="FQP44" s="151"/>
      <c r="FQQ44" s="151"/>
      <c r="FQR44" s="151"/>
      <c r="FQS44" s="151"/>
      <c r="FQT44" s="151"/>
      <c r="FQU44" s="151"/>
      <c r="FQV44" s="151"/>
      <c r="FQW44" s="151"/>
      <c r="FQX44" s="151"/>
      <c r="FQY44" s="151"/>
      <c r="FQZ44" s="151"/>
      <c r="FRA44" s="151"/>
      <c r="FRB44" s="151"/>
      <c r="FRC44" s="151"/>
      <c r="FRD44" s="151"/>
      <c r="FRE44" s="151"/>
      <c r="FRF44" s="151"/>
      <c r="FRG44" s="151"/>
      <c r="FRH44" s="151"/>
      <c r="FRI44" s="151"/>
      <c r="FRJ44" s="151"/>
      <c r="FRK44" s="151"/>
      <c r="FRL44" s="151"/>
      <c r="FRM44" s="151"/>
      <c r="FRN44" s="151"/>
      <c r="FRO44" s="151"/>
      <c r="FRP44" s="151"/>
      <c r="FRQ44" s="151"/>
      <c r="FRR44" s="151"/>
      <c r="FRS44" s="151"/>
      <c r="FRT44" s="151"/>
      <c r="FRU44" s="151"/>
      <c r="FRV44" s="151"/>
      <c r="FRW44" s="151"/>
      <c r="FRX44" s="151"/>
      <c r="FRY44" s="151"/>
      <c r="FRZ44" s="151"/>
      <c r="FSA44" s="151"/>
      <c r="FSB44" s="151"/>
      <c r="FSC44" s="151"/>
      <c r="FSD44" s="151"/>
      <c r="FSE44" s="151"/>
      <c r="FSF44" s="151"/>
      <c r="FSG44" s="151"/>
      <c r="FSH44" s="151"/>
      <c r="FSI44" s="151"/>
      <c r="FSJ44" s="151"/>
      <c r="FSK44" s="151"/>
      <c r="FSL44" s="151"/>
      <c r="FSM44" s="151"/>
      <c r="FSN44" s="151"/>
      <c r="FSO44" s="151"/>
      <c r="FSP44" s="151"/>
      <c r="FSQ44" s="151"/>
      <c r="FSR44" s="151"/>
      <c r="FSS44" s="151"/>
      <c r="FST44" s="151"/>
      <c r="FSU44" s="151"/>
      <c r="FSV44" s="151"/>
      <c r="FSW44" s="151"/>
      <c r="FSX44" s="151"/>
      <c r="FSY44" s="151"/>
      <c r="FSZ44" s="151"/>
      <c r="FTA44" s="151"/>
      <c r="FTB44" s="151"/>
      <c r="FTC44" s="151"/>
      <c r="FTD44" s="151"/>
      <c r="FTE44" s="151"/>
      <c r="FTF44" s="151"/>
      <c r="FTG44" s="151"/>
      <c r="FTH44" s="151"/>
      <c r="FTI44" s="151"/>
      <c r="FTJ44" s="151"/>
      <c r="FTK44" s="151"/>
      <c r="FTL44" s="151"/>
      <c r="FTM44" s="151"/>
      <c r="FTN44" s="151"/>
      <c r="FTO44" s="151"/>
      <c r="FTP44" s="151"/>
      <c r="FTQ44" s="151"/>
      <c r="FTR44" s="151"/>
      <c r="FTS44" s="151"/>
      <c r="FTT44" s="151"/>
      <c r="FTU44" s="151"/>
      <c r="FTV44" s="151"/>
      <c r="FTW44" s="151"/>
      <c r="FTX44" s="151"/>
      <c r="FTY44" s="151"/>
      <c r="FTZ44" s="151"/>
      <c r="FUA44" s="151"/>
      <c r="FUB44" s="151"/>
      <c r="FUC44" s="151"/>
      <c r="FUD44" s="151"/>
      <c r="FUE44" s="151"/>
      <c r="FUF44" s="151"/>
      <c r="FUG44" s="151"/>
      <c r="FUH44" s="151"/>
      <c r="FUI44" s="151"/>
      <c r="FUJ44" s="151"/>
      <c r="FUK44" s="151"/>
      <c r="FUL44" s="151"/>
      <c r="FUM44" s="151"/>
      <c r="FUN44" s="151"/>
      <c r="FUO44" s="151"/>
      <c r="FUP44" s="151"/>
      <c r="FUQ44" s="151"/>
      <c r="FUR44" s="151"/>
      <c r="FUS44" s="151"/>
      <c r="FUT44" s="151"/>
      <c r="FUU44" s="151"/>
      <c r="FUV44" s="151"/>
      <c r="FUW44" s="151"/>
      <c r="FUX44" s="151"/>
      <c r="FUY44" s="151"/>
      <c r="FUZ44" s="151"/>
      <c r="FVA44" s="151"/>
      <c r="FVB44" s="151"/>
      <c r="FVC44" s="151"/>
      <c r="FVD44" s="151"/>
      <c r="FVE44" s="151"/>
      <c r="FVF44" s="151"/>
      <c r="FVG44" s="151"/>
      <c r="FVH44" s="151"/>
      <c r="FVI44" s="151"/>
      <c r="FVJ44" s="151"/>
      <c r="FVK44" s="151"/>
      <c r="FVL44" s="151"/>
      <c r="FVM44" s="151"/>
      <c r="FVN44" s="151"/>
      <c r="FVO44" s="151"/>
      <c r="FVP44" s="151"/>
      <c r="FVQ44" s="151"/>
      <c r="FVR44" s="151"/>
      <c r="FVS44" s="151"/>
      <c r="FVT44" s="151"/>
      <c r="FVU44" s="151"/>
      <c r="FVV44" s="151"/>
      <c r="FVW44" s="151"/>
      <c r="FVX44" s="151"/>
      <c r="FVY44" s="151"/>
      <c r="FVZ44" s="151"/>
      <c r="FWA44" s="151"/>
      <c r="FWB44" s="151"/>
      <c r="FWC44" s="151"/>
      <c r="FWD44" s="151"/>
      <c r="FWE44" s="151"/>
      <c r="FWF44" s="151"/>
      <c r="FWG44" s="151"/>
      <c r="FWH44" s="151"/>
      <c r="FWI44" s="151"/>
      <c r="FWJ44" s="151"/>
      <c r="FWK44" s="151"/>
      <c r="FWL44" s="151"/>
      <c r="FWM44" s="151"/>
      <c r="FWN44" s="151"/>
      <c r="FWO44" s="151"/>
      <c r="FWP44" s="151"/>
      <c r="FWQ44" s="151"/>
      <c r="FWR44" s="151"/>
      <c r="FWS44" s="151"/>
      <c r="FWT44" s="151"/>
      <c r="FWU44" s="151"/>
      <c r="FWV44" s="151"/>
      <c r="FWW44" s="151"/>
      <c r="FWX44" s="151"/>
      <c r="FWY44" s="151"/>
      <c r="FWZ44" s="151"/>
      <c r="FXA44" s="151"/>
      <c r="FXB44" s="151"/>
      <c r="FXC44" s="151"/>
      <c r="FXD44" s="151"/>
      <c r="FXE44" s="151"/>
      <c r="FXF44" s="151"/>
      <c r="FXG44" s="151"/>
      <c r="FXH44" s="151"/>
      <c r="FXI44" s="151"/>
      <c r="FXJ44" s="151"/>
      <c r="FXK44" s="151"/>
      <c r="FXL44" s="151"/>
      <c r="FXM44" s="151"/>
      <c r="FXN44" s="151"/>
      <c r="FXO44" s="151"/>
      <c r="FXP44" s="151"/>
      <c r="FXQ44" s="151"/>
      <c r="FXR44" s="151"/>
      <c r="FXS44" s="151"/>
      <c r="FXT44" s="151"/>
      <c r="FXU44" s="151"/>
      <c r="FXV44" s="151"/>
      <c r="FXW44" s="151"/>
      <c r="FXX44" s="151"/>
      <c r="FXY44" s="151"/>
      <c r="FXZ44" s="151"/>
      <c r="FYA44" s="151"/>
      <c r="FYB44" s="151"/>
      <c r="FYC44" s="151"/>
      <c r="FYD44" s="151"/>
      <c r="FYE44" s="151"/>
      <c r="FYF44" s="151"/>
      <c r="FYG44" s="151"/>
      <c r="FYH44" s="151"/>
      <c r="FYI44" s="151"/>
      <c r="FYJ44" s="151"/>
      <c r="FYK44" s="151"/>
      <c r="FYL44" s="151"/>
      <c r="FYM44" s="151"/>
      <c r="FYN44" s="151"/>
      <c r="FYO44" s="151"/>
      <c r="FYP44" s="151"/>
      <c r="FYQ44" s="151"/>
      <c r="FYR44" s="151"/>
      <c r="FYS44" s="151"/>
      <c r="FYT44" s="151"/>
      <c r="FYU44" s="151"/>
      <c r="FYV44" s="151"/>
      <c r="FYW44" s="151"/>
      <c r="FYX44" s="151"/>
      <c r="FYY44" s="151"/>
      <c r="FYZ44" s="151"/>
      <c r="FZA44" s="151"/>
      <c r="FZB44" s="151"/>
      <c r="FZC44" s="151"/>
      <c r="FZD44" s="151"/>
      <c r="FZE44" s="151"/>
      <c r="FZF44" s="151"/>
      <c r="FZG44" s="151"/>
      <c r="FZH44" s="151"/>
      <c r="FZI44" s="151"/>
      <c r="FZJ44" s="151"/>
      <c r="FZK44" s="151"/>
      <c r="FZL44" s="151"/>
      <c r="FZM44" s="151"/>
      <c r="FZN44" s="151"/>
      <c r="FZO44" s="151"/>
      <c r="FZP44" s="151"/>
      <c r="FZQ44" s="151"/>
      <c r="FZR44" s="151"/>
      <c r="FZS44" s="151"/>
      <c r="FZT44" s="151"/>
      <c r="FZU44" s="151"/>
      <c r="FZV44" s="151"/>
      <c r="FZW44" s="151"/>
      <c r="FZX44" s="151"/>
      <c r="FZY44" s="151"/>
      <c r="FZZ44" s="151"/>
      <c r="GAA44" s="151"/>
      <c r="GAB44" s="151"/>
      <c r="GAC44" s="151"/>
      <c r="GAD44" s="151"/>
      <c r="GAE44" s="151"/>
      <c r="GAF44" s="151"/>
      <c r="GAG44" s="151"/>
      <c r="GAH44" s="151"/>
      <c r="GAI44" s="151"/>
      <c r="GAJ44" s="151"/>
      <c r="GAK44" s="151"/>
      <c r="GAL44" s="151"/>
      <c r="GAM44" s="151"/>
      <c r="GAN44" s="151"/>
      <c r="GAO44" s="151"/>
      <c r="GAP44" s="151"/>
      <c r="GAQ44" s="151"/>
      <c r="GAR44" s="151"/>
      <c r="GAS44" s="151"/>
      <c r="GAT44" s="151"/>
      <c r="GAU44" s="151"/>
      <c r="GAV44" s="151"/>
      <c r="GAW44" s="151"/>
      <c r="GAX44" s="151"/>
      <c r="GAY44" s="151"/>
      <c r="GAZ44" s="151"/>
      <c r="GBA44" s="151"/>
      <c r="GBB44" s="151"/>
      <c r="GBC44" s="151"/>
      <c r="GBD44" s="151"/>
      <c r="GBE44" s="151"/>
      <c r="GBF44" s="151"/>
      <c r="GBG44" s="151"/>
      <c r="GBH44" s="151"/>
      <c r="GBI44" s="151"/>
      <c r="GBJ44" s="151"/>
      <c r="GBK44" s="151"/>
      <c r="GBL44" s="151"/>
      <c r="GBM44" s="151"/>
      <c r="GBN44" s="151"/>
      <c r="GBO44" s="151"/>
      <c r="GBP44" s="151"/>
      <c r="GBQ44" s="151"/>
      <c r="GBR44" s="151"/>
      <c r="GBS44" s="151"/>
      <c r="GBT44" s="151"/>
      <c r="GBU44" s="151"/>
      <c r="GBV44" s="151"/>
      <c r="GBW44" s="151"/>
      <c r="GBX44" s="151"/>
      <c r="GBY44" s="151"/>
      <c r="GBZ44" s="151"/>
      <c r="GCA44" s="151"/>
      <c r="GCB44" s="151"/>
      <c r="GCC44" s="151"/>
      <c r="GCD44" s="151"/>
      <c r="GCE44" s="151"/>
      <c r="GCF44" s="151"/>
      <c r="GCG44" s="151"/>
      <c r="GCH44" s="151"/>
      <c r="GCI44" s="151"/>
      <c r="GCJ44" s="151"/>
      <c r="GCK44" s="151"/>
      <c r="GCL44" s="151"/>
      <c r="GCM44" s="151"/>
      <c r="GCN44" s="151"/>
      <c r="GCO44" s="151"/>
      <c r="GCP44" s="151"/>
      <c r="GCQ44" s="151"/>
      <c r="GCR44" s="151"/>
      <c r="GCS44" s="151"/>
      <c r="GCT44" s="151"/>
      <c r="GCU44" s="151"/>
      <c r="GCV44" s="151"/>
      <c r="GCW44" s="151"/>
      <c r="GCX44" s="151"/>
      <c r="GCY44" s="151"/>
      <c r="GCZ44" s="151"/>
      <c r="GDA44" s="151"/>
      <c r="GDB44" s="151"/>
      <c r="GDC44" s="151"/>
      <c r="GDD44" s="151"/>
      <c r="GDE44" s="151"/>
      <c r="GDF44" s="151"/>
      <c r="GDG44" s="151"/>
      <c r="GDH44" s="151"/>
      <c r="GDI44" s="151"/>
      <c r="GDJ44" s="151"/>
      <c r="GDK44" s="151"/>
      <c r="GDL44" s="151"/>
      <c r="GDM44" s="151"/>
      <c r="GDN44" s="151"/>
      <c r="GDO44" s="151"/>
      <c r="GDP44" s="151"/>
      <c r="GDQ44" s="151"/>
      <c r="GDR44" s="151"/>
      <c r="GDS44" s="151"/>
      <c r="GDT44" s="151"/>
      <c r="GDU44" s="151"/>
      <c r="GDV44" s="151"/>
      <c r="GDW44" s="151"/>
      <c r="GDX44" s="151"/>
      <c r="GDY44" s="151"/>
      <c r="GDZ44" s="151"/>
      <c r="GEA44" s="151"/>
      <c r="GEB44" s="151"/>
      <c r="GEC44" s="151"/>
      <c r="GED44" s="151"/>
      <c r="GEE44" s="151"/>
      <c r="GEF44" s="151"/>
      <c r="GEG44" s="151"/>
      <c r="GEH44" s="151"/>
      <c r="GEI44" s="151"/>
      <c r="GEJ44" s="151"/>
      <c r="GEK44" s="151"/>
      <c r="GEL44" s="151"/>
      <c r="GEM44" s="151"/>
      <c r="GEN44" s="151"/>
      <c r="GEO44" s="151"/>
      <c r="GEP44" s="151"/>
      <c r="GEQ44" s="151"/>
      <c r="GER44" s="151"/>
      <c r="GES44" s="151"/>
      <c r="GET44" s="151"/>
      <c r="GEU44" s="151"/>
      <c r="GEV44" s="151"/>
      <c r="GEW44" s="151"/>
      <c r="GEX44" s="151"/>
      <c r="GEY44" s="151"/>
      <c r="GEZ44" s="151"/>
      <c r="GFA44" s="151"/>
      <c r="GFB44" s="151"/>
      <c r="GFC44" s="151"/>
      <c r="GFD44" s="151"/>
      <c r="GFE44" s="151"/>
      <c r="GFF44" s="151"/>
      <c r="GFG44" s="151"/>
      <c r="GFH44" s="151"/>
      <c r="GFI44" s="151"/>
      <c r="GFJ44" s="151"/>
      <c r="GFK44" s="151"/>
      <c r="GFL44" s="151"/>
      <c r="GFM44" s="151"/>
      <c r="GFN44" s="151"/>
      <c r="GFO44" s="151"/>
      <c r="GFP44" s="151"/>
      <c r="GFQ44" s="151"/>
      <c r="GFR44" s="151"/>
      <c r="GFS44" s="151"/>
      <c r="GFT44" s="151"/>
      <c r="GFU44" s="151"/>
      <c r="GFV44" s="151"/>
      <c r="GFW44" s="151"/>
      <c r="GFX44" s="151"/>
      <c r="GFY44" s="151"/>
      <c r="GFZ44" s="151"/>
      <c r="GGA44" s="151"/>
      <c r="GGB44" s="151"/>
      <c r="GGC44" s="151"/>
      <c r="GGD44" s="151"/>
      <c r="GGE44" s="151"/>
      <c r="GGF44" s="151"/>
      <c r="GGG44" s="151"/>
      <c r="GGH44" s="151"/>
      <c r="GGI44" s="151"/>
      <c r="GGJ44" s="151"/>
      <c r="GGK44" s="151"/>
      <c r="GGL44" s="151"/>
      <c r="GGM44" s="151"/>
      <c r="GGN44" s="151"/>
      <c r="GGO44" s="151"/>
      <c r="GGP44" s="151"/>
      <c r="GGQ44" s="151"/>
      <c r="GGR44" s="151"/>
      <c r="GGS44" s="151"/>
      <c r="GGT44" s="151"/>
      <c r="GGU44" s="151"/>
      <c r="GGV44" s="151"/>
      <c r="GGW44" s="151"/>
      <c r="GGX44" s="151"/>
      <c r="GGY44" s="151"/>
      <c r="GGZ44" s="151"/>
      <c r="GHA44" s="151"/>
      <c r="GHB44" s="151"/>
      <c r="GHC44" s="151"/>
      <c r="GHD44" s="151"/>
      <c r="GHE44" s="151"/>
      <c r="GHF44" s="151"/>
      <c r="GHG44" s="151"/>
      <c r="GHH44" s="151"/>
      <c r="GHI44" s="151"/>
      <c r="GHJ44" s="151"/>
      <c r="GHK44" s="151"/>
      <c r="GHL44" s="151"/>
      <c r="GHM44" s="151"/>
      <c r="GHN44" s="151"/>
      <c r="GHO44" s="151"/>
      <c r="GHP44" s="151"/>
      <c r="GHQ44" s="151"/>
      <c r="GHR44" s="151"/>
      <c r="GHS44" s="151"/>
      <c r="GHT44" s="151"/>
      <c r="GHU44" s="151"/>
      <c r="GHV44" s="151"/>
      <c r="GHW44" s="151"/>
      <c r="GHX44" s="151"/>
      <c r="GHY44" s="151"/>
      <c r="GHZ44" s="151"/>
      <c r="GIA44" s="151"/>
      <c r="GIB44" s="151"/>
      <c r="GIC44" s="151"/>
      <c r="GID44" s="151"/>
      <c r="GIE44" s="151"/>
      <c r="GIF44" s="151"/>
      <c r="GIG44" s="151"/>
      <c r="GIH44" s="151"/>
      <c r="GII44" s="151"/>
      <c r="GIJ44" s="151"/>
      <c r="GIK44" s="151"/>
      <c r="GIL44" s="151"/>
      <c r="GIM44" s="151"/>
      <c r="GIN44" s="151"/>
      <c r="GIO44" s="151"/>
      <c r="GIP44" s="151"/>
      <c r="GIQ44" s="151"/>
      <c r="GIR44" s="151"/>
      <c r="GIS44" s="151"/>
      <c r="GIT44" s="151"/>
      <c r="GIU44" s="151"/>
      <c r="GIV44" s="151"/>
      <c r="GIW44" s="151"/>
      <c r="GIX44" s="151"/>
      <c r="GIY44" s="151"/>
      <c r="GIZ44" s="151"/>
      <c r="GJA44" s="151"/>
      <c r="GJB44" s="151"/>
      <c r="GJC44" s="151"/>
      <c r="GJD44" s="151"/>
      <c r="GJE44" s="151"/>
      <c r="GJF44" s="151"/>
      <c r="GJG44" s="151"/>
      <c r="GJH44" s="151"/>
      <c r="GJI44" s="151"/>
      <c r="GJJ44" s="151"/>
      <c r="GJK44" s="151"/>
      <c r="GJL44" s="151"/>
      <c r="GJM44" s="151"/>
      <c r="GJN44" s="151"/>
      <c r="GJO44" s="151"/>
      <c r="GJP44" s="151"/>
      <c r="GJQ44" s="151"/>
      <c r="GJR44" s="151"/>
      <c r="GJS44" s="151"/>
      <c r="GJT44" s="151"/>
      <c r="GJU44" s="151"/>
      <c r="GJV44" s="151"/>
      <c r="GJW44" s="151"/>
      <c r="GJX44" s="151"/>
      <c r="GJY44" s="151"/>
      <c r="GJZ44" s="151"/>
      <c r="GKA44" s="151"/>
      <c r="GKB44" s="151"/>
      <c r="GKC44" s="151"/>
      <c r="GKD44" s="151"/>
      <c r="GKE44" s="151"/>
      <c r="GKF44" s="151"/>
      <c r="GKG44" s="151"/>
      <c r="GKH44" s="151"/>
      <c r="GKI44" s="151"/>
      <c r="GKJ44" s="151"/>
      <c r="GKK44" s="151"/>
      <c r="GKL44" s="151"/>
      <c r="GKM44" s="151"/>
      <c r="GKN44" s="151"/>
      <c r="GKO44" s="151"/>
      <c r="GKP44" s="151"/>
      <c r="GKQ44" s="151"/>
      <c r="GKR44" s="151"/>
      <c r="GKS44" s="151"/>
      <c r="GKT44" s="151"/>
      <c r="GKU44" s="151"/>
      <c r="GKV44" s="151"/>
      <c r="GKW44" s="151"/>
      <c r="GKX44" s="151"/>
      <c r="GKY44" s="151"/>
      <c r="GKZ44" s="151"/>
      <c r="GLA44" s="151"/>
      <c r="GLB44" s="151"/>
      <c r="GLC44" s="151"/>
      <c r="GLD44" s="151"/>
      <c r="GLE44" s="151"/>
      <c r="GLF44" s="151"/>
      <c r="GLG44" s="151"/>
      <c r="GLH44" s="151"/>
      <c r="GLI44" s="151"/>
      <c r="GLJ44" s="151"/>
      <c r="GLK44" s="151"/>
      <c r="GLL44" s="151"/>
      <c r="GLM44" s="151"/>
      <c r="GLN44" s="151"/>
      <c r="GLO44" s="151"/>
      <c r="GLP44" s="151"/>
      <c r="GLQ44" s="151"/>
      <c r="GLR44" s="151"/>
      <c r="GLS44" s="151"/>
      <c r="GLT44" s="151"/>
      <c r="GLU44" s="151"/>
      <c r="GLV44" s="151"/>
      <c r="GLW44" s="151"/>
      <c r="GLX44" s="151"/>
      <c r="GLY44" s="151"/>
      <c r="GLZ44" s="151"/>
      <c r="GMA44" s="151"/>
      <c r="GMB44" s="151"/>
      <c r="GMC44" s="151"/>
      <c r="GMD44" s="151"/>
      <c r="GME44" s="151"/>
      <c r="GMF44" s="151"/>
      <c r="GMG44" s="151"/>
      <c r="GMH44" s="151"/>
      <c r="GMI44" s="151"/>
      <c r="GMJ44" s="151"/>
      <c r="GMK44" s="151"/>
      <c r="GML44" s="151"/>
      <c r="GMM44" s="151"/>
      <c r="GMN44" s="151"/>
      <c r="GMO44" s="151"/>
      <c r="GMP44" s="151"/>
      <c r="GMQ44" s="151"/>
      <c r="GMR44" s="151"/>
      <c r="GMS44" s="151"/>
      <c r="GMT44" s="151"/>
      <c r="GMU44" s="151"/>
      <c r="GMV44" s="151"/>
      <c r="GMW44" s="151"/>
      <c r="GMX44" s="151"/>
      <c r="GMY44" s="151"/>
      <c r="GMZ44" s="151"/>
      <c r="GNA44" s="151"/>
      <c r="GNB44" s="151"/>
      <c r="GNC44" s="151"/>
      <c r="GND44" s="151"/>
      <c r="GNE44" s="151"/>
      <c r="GNF44" s="151"/>
      <c r="GNG44" s="151"/>
      <c r="GNH44" s="151"/>
      <c r="GNI44" s="151"/>
      <c r="GNJ44" s="151"/>
      <c r="GNK44" s="151"/>
      <c r="GNL44" s="151"/>
      <c r="GNM44" s="151"/>
      <c r="GNN44" s="151"/>
      <c r="GNO44" s="151"/>
      <c r="GNP44" s="151"/>
      <c r="GNQ44" s="151"/>
      <c r="GNR44" s="151"/>
      <c r="GNS44" s="151"/>
      <c r="GNT44" s="151"/>
      <c r="GNU44" s="151"/>
      <c r="GNV44" s="151"/>
      <c r="GNW44" s="151"/>
      <c r="GNX44" s="151"/>
      <c r="GNY44" s="151"/>
      <c r="GNZ44" s="151"/>
      <c r="GOA44" s="151"/>
      <c r="GOB44" s="151"/>
      <c r="GOC44" s="151"/>
      <c r="GOD44" s="151"/>
      <c r="GOE44" s="151"/>
      <c r="GOF44" s="151"/>
      <c r="GOG44" s="151"/>
      <c r="GOH44" s="151"/>
      <c r="GOI44" s="151"/>
      <c r="GOJ44" s="151"/>
      <c r="GOK44" s="151"/>
      <c r="GOL44" s="151"/>
      <c r="GOM44" s="151"/>
      <c r="GON44" s="151"/>
      <c r="GOO44" s="151"/>
      <c r="GOP44" s="151"/>
      <c r="GOQ44" s="151"/>
      <c r="GOR44" s="151"/>
      <c r="GOS44" s="151"/>
      <c r="GOT44" s="151"/>
      <c r="GOU44" s="151"/>
      <c r="GOV44" s="151"/>
      <c r="GOW44" s="151"/>
      <c r="GOX44" s="151"/>
      <c r="GOY44" s="151"/>
      <c r="GOZ44" s="151"/>
      <c r="GPA44" s="151"/>
      <c r="GPB44" s="151"/>
      <c r="GPC44" s="151"/>
      <c r="GPD44" s="151"/>
      <c r="GPE44" s="151"/>
      <c r="GPF44" s="151"/>
      <c r="GPG44" s="151"/>
      <c r="GPH44" s="151"/>
      <c r="GPI44" s="151"/>
      <c r="GPJ44" s="151"/>
      <c r="GPK44" s="151"/>
      <c r="GPL44" s="151"/>
      <c r="GPM44" s="151"/>
      <c r="GPN44" s="151"/>
      <c r="GPO44" s="151"/>
      <c r="GPP44" s="151"/>
      <c r="GPQ44" s="151"/>
      <c r="GPR44" s="151"/>
      <c r="GPS44" s="151"/>
      <c r="GPT44" s="151"/>
      <c r="GPU44" s="151"/>
      <c r="GPV44" s="151"/>
      <c r="GPW44" s="151"/>
      <c r="GPX44" s="151"/>
      <c r="GPY44" s="151"/>
      <c r="GPZ44" s="151"/>
      <c r="GQA44" s="151"/>
      <c r="GQB44" s="151"/>
      <c r="GQC44" s="151"/>
      <c r="GQD44" s="151"/>
      <c r="GQE44" s="151"/>
      <c r="GQF44" s="151"/>
      <c r="GQG44" s="151"/>
      <c r="GQH44" s="151"/>
      <c r="GQI44" s="151"/>
      <c r="GQJ44" s="151"/>
      <c r="GQK44" s="151"/>
      <c r="GQL44" s="151"/>
      <c r="GQM44" s="151"/>
      <c r="GQN44" s="151"/>
      <c r="GQO44" s="151"/>
      <c r="GQP44" s="151"/>
      <c r="GQQ44" s="151"/>
      <c r="GQR44" s="151"/>
      <c r="GQS44" s="151"/>
      <c r="GQT44" s="151"/>
      <c r="GQU44" s="151"/>
      <c r="GQV44" s="151"/>
      <c r="GQW44" s="151"/>
      <c r="GQX44" s="151"/>
      <c r="GQY44" s="151"/>
      <c r="GQZ44" s="151"/>
      <c r="GRA44" s="151"/>
      <c r="GRB44" s="151"/>
      <c r="GRC44" s="151"/>
      <c r="GRD44" s="151"/>
      <c r="GRE44" s="151"/>
      <c r="GRF44" s="151"/>
      <c r="GRG44" s="151"/>
      <c r="GRH44" s="151"/>
      <c r="GRI44" s="151"/>
      <c r="GRJ44" s="151"/>
      <c r="GRK44" s="151"/>
      <c r="GRL44" s="151"/>
      <c r="GRM44" s="151"/>
      <c r="GRN44" s="151"/>
      <c r="GRO44" s="151"/>
      <c r="GRP44" s="151"/>
      <c r="GRQ44" s="151"/>
      <c r="GRR44" s="151"/>
      <c r="GRS44" s="151"/>
      <c r="GRT44" s="151"/>
      <c r="GRU44" s="151"/>
      <c r="GRV44" s="151"/>
      <c r="GRW44" s="151"/>
      <c r="GRX44" s="151"/>
      <c r="GRY44" s="151"/>
      <c r="GRZ44" s="151"/>
      <c r="GSA44" s="151"/>
      <c r="GSB44" s="151"/>
      <c r="GSC44" s="151"/>
      <c r="GSD44" s="151"/>
      <c r="GSE44" s="151"/>
      <c r="GSF44" s="151"/>
      <c r="GSG44" s="151"/>
      <c r="GSH44" s="151"/>
      <c r="GSI44" s="151"/>
      <c r="GSJ44" s="151"/>
      <c r="GSK44" s="151"/>
      <c r="GSL44" s="151"/>
      <c r="GSM44" s="151"/>
      <c r="GSN44" s="151"/>
      <c r="GSO44" s="151"/>
      <c r="GSP44" s="151"/>
      <c r="GSQ44" s="151"/>
      <c r="GSR44" s="151"/>
      <c r="GSS44" s="151"/>
      <c r="GST44" s="151"/>
      <c r="GSU44" s="151"/>
      <c r="GSV44" s="151"/>
      <c r="GSW44" s="151"/>
      <c r="GSX44" s="151"/>
      <c r="GSY44" s="151"/>
      <c r="GSZ44" s="151"/>
      <c r="GTA44" s="151"/>
      <c r="GTB44" s="151"/>
      <c r="GTC44" s="151"/>
      <c r="GTD44" s="151"/>
      <c r="GTE44" s="151"/>
      <c r="GTF44" s="151"/>
      <c r="GTG44" s="151"/>
      <c r="GTH44" s="151"/>
      <c r="GTI44" s="151"/>
      <c r="GTJ44" s="151"/>
      <c r="GTK44" s="151"/>
      <c r="GTL44" s="151"/>
      <c r="GTM44" s="151"/>
    </row>
    <row r="45" spans="1:5265" s="433" customFormat="1" ht="15.75" x14ac:dyDescent="0.2">
      <c r="A45" s="554">
        <f t="shared" si="6"/>
        <v>40</v>
      </c>
      <c r="B45" s="521"/>
      <c r="C45" s="401"/>
      <c r="D45" s="179"/>
      <c r="E45" s="471"/>
      <c r="F45" s="180"/>
      <c r="G45" s="470">
        <f t="shared" si="7"/>
        <v>0</v>
      </c>
      <c r="H45" s="557"/>
      <c r="I45" s="338"/>
      <c r="J45" s="82"/>
      <c r="K45" s="401"/>
      <c r="L45" s="181"/>
      <c r="M45" s="179"/>
      <c r="N45" s="338"/>
      <c r="O45" s="397"/>
      <c r="P45" s="397"/>
      <c r="Q45" s="449"/>
      <c r="R45" s="175"/>
      <c r="S45" s="177"/>
      <c r="T45" s="405">
        <f t="shared" si="12"/>
        <v>0</v>
      </c>
      <c r="U45" s="406">
        <f t="shared" si="13"/>
        <v>0</v>
      </c>
      <c r="V45" s="407">
        <f t="shared" si="14"/>
        <v>0</v>
      </c>
      <c r="W45" s="182"/>
      <c r="X45" s="180"/>
      <c r="Y45" s="179"/>
      <c r="Z45" s="337"/>
      <c r="AA45" s="103"/>
      <c r="AB45" s="103"/>
      <c r="AC45" s="185"/>
      <c r="AD45" s="127"/>
      <c r="AE45" s="126">
        <f>SUMIF('PMO Worksheet'!N45,"No",'PMO Worksheet'!V45)</f>
        <v>0</v>
      </c>
      <c r="AF45" s="126">
        <f>SUMIF('PMO Worksheet'!N45,"No",'PMO Worksheet'!U45)</f>
        <v>0</v>
      </c>
      <c r="AG45" s="126">
        <f>SUMIF('PMO Worksheet'!N45,"yes",'PMO Worksheet'!V45)</f>
        <v>0</v>
      </c>
      <c r="AH45" s="126">
        <f>SUMIF('PMO Worksheet'!N45,"Yes",'PMO Worksheet'!U45)</f>
        <v>0</v>
      </c>
      <c r="AI45" s="127"/>
      <c r="AJ45" s="127"/>
      <c r="AK45" s="126">
        <f>SUMIF('PMO Worksheet'!P45,"down",'PMO Worksheet'!T45)</f>
        <v>0</v>
      </c>
      <c r="AL45" s="126">
        <f>SUMIF('PMO Worksheet'!P45,"Up",'PMO Worksheet'!T45)</f>
        <v>0</v>
      </c>
      <c r="AM45" s="126">
        <f>SUMIF('PMO Worksheet'!N45,"no",AL45)</f>
        <v>0</v>
      </c>
      <c r="AN45" s="126">
        <f>SUMIF('PMO Worksheet'!N45,"no",AK45)</f>
        <v>0</v>
      </c>
      <c r="AO45" s="126">
        <f>SUMIF('PMO Worksheet'!N45,"yes",AL45)</f>
        <v>0</v>
      </c>
      <c r="AP45" s="126">
        <f>SUMIF('PMO Worksheet'!N45,"Yes",AK45)</f>
        <v>0</v>
      </c>
      <c r="AQ45" s="165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151"/>
      <c r="DX45" s="151"/>
      <c r="DY45" s="151"/>
      <c r="DZ45" s="151"/>
      <c r="EA45" s="151"/>
      <c r="EB45" s="151"/>
      <c r="EC45" s="151"/>
      <c r="ED45" s="151"/>
      <c r="EE45" s="151"/>
      <c r="EF45" s="151"/>
      <c r="EG45" s="151"/>
      <c r="EH45" s="151"/>
      <c r="EI45" s="151"/>
      <c r="EJ45" s="151"/>
      <c r="EK45" s="151"/>
      <c r="EL45" s="151"/>
      <c r="EM45" s="151"/>
      <c r="EN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  <c r="FF45" s="151"/>
      <c r="FG45" s="151"/>
      <c r="FH45" s="151"/>
      <c r="FI45" s="151"/>
      <c r="FJ45" s="151"/>
      <c r="FK45" s="151"/>
      <c r="FL45" s="151"/>
      <c r="FM45" s="151"/>
      <c r="FN45" s="151"/>
      <c r="FO45" s="151"/>
      <c r="FP45" s="151"/>
      <c r="FQ45" s="151"/>
      <c r="FR45" s="151"/>
      <c r="FS45" s="151"/>
      <c r="FT45" s="151"/>
      <c r="FU45" s="151"/>
      <c r="FV45" s="151"/>
      <c r="FW45" s="151"/>
      <c r="FX45" s="151"/>
      <c r="FY45" s="151"/>
      <c r="FZ45" s="151"/>
      <c r="GA45" s="151"/>
      <c r="GB45" s="151"/>
      <c r="GC45" s="151"/>
      <c r="GD45" s="151"/>
      <c r="GE45" s="151"/>
      <c r="GF45" s="151"/>
      <c r="GG45" s="151"/>
      <c r="GH45" s="151"/>
      <c r="GI45" s="151"/>
      <c r="GJ45" s="151"/>
      <c r="GK45" s="151"/>
      <c r="GL45" s="151"/>
      <c r="GM45" s="151"/>
      <c r="GN45" s="151"/>
      <c r="GO45" s="151"/>
      <c r="GP45" s="151"/>
      <c r="GQ45" s="151"/>
      <c r="GR45" s="151"/>
      <c r="GS45" s="151"/>
      <c r="GT45" s="151"/>
      <c r="GU45" s="151"/>
      <c r="GV45" s="151"/>
      <c r="GW45" s="151"/>
      <c r="GX45" s="151"/>
      <c r="GY45" s="151"/>
      <c r="GZ45" s="151"/>
      <c r="HA45" s="151"/>
      <c r="HB45" s="151"/>
      <c r="HC45" s="151"/>
      <c r="HD45" s="151"/>
      <c r="HE45" s="151"/>
      <c r="HF45" s="151"/>
      <c r="HG45" s="151"/>
      <c r="HH45" s="151"/>
      <c r="HI45" s="151"/>
      <c r="HJ45" s="151"/>
      <c r="HK45" s="151"/>
      <c r="HL45" s="151"/>
      <c r="HM45" s="151"/>
      <c r="HN45" s="151"/>
      <c r="HO45" s="151"/>
      <c r="HP45" s="151"/>
      <c r="HQ45" s="151"/>
      <c r="HR45" s="151"/>
      <c r="HS45" s="151"/>
      <c r="HT45" s="151"/>
      <c r="HU45" s="151"/>
      <c r="HV45" s="151"/>
      <c r="HW45" s="151"/>
      <c r="HX45" s="151"/>
      <c r="HY45" s="151"/>
      <c r="HZ45" s="151"/>
      <c r="IA45" s="151"/>
      <c r="IB45" s="151"/>
      <c r="IC45" s="151"/>
      <c r="ID45" s="151"/>
      <c r="IE45" s="151"/>
      <c r="IF45" s="151"/>
      <c r="IG45" s="151"/>
      <c r="IH45" s="151"/>
      <c r="II45" s="151"/>
      <c r="IJ45" s="151"/>
      <c r="IK45" s="151"/>
      <c r="IL45" s="151"/>
      <c r="IM45" s="151"/>
      <c r="IN45" s="151"/>
      <c r="IO45" s="151"/>
      <c r="IP45" s="151"/>
      <c r="IQ45" s="151"/>
      <c r="IR45" s="151"/>
      <c r="IS45" s="151"/>
      <c r="IT45" s="151"/>
      <c r="IU45" s="151"/>
      <c r="IV45" s="151"/>
      <c r="IW45" s="151"/>
      <c r="IX45" s="151"/>
      <c r="IY45" s="151"/>
      <c r="IZ45" s="151"/>
      <c r="JA45" s="151"/>
      <c r="JB45" s="151"/>
      <c r="JC45" s="151"/>
      <c r="JD45" s="151"/>
      <c r="JE45" s="151"/>
      <c r="JF45" s="151"/>
      <c r="JG45" s="151"/>
      <c r="JH45" s="151"/>
      <c r="JI45" s="151"/>
      <c r="JJ45" s="151"/>
      <c r="JK45" s="151"/>
      <c r="JL45" s="151"/>
      <c r="JM45" s="151"/>
      <c r="JN45" s="151"/>
      <c r="JO45" s="151"/>
      <c r="JP45" s="151"/>
      <c r="JQ45" s="151"/>
      <c r="JR45" s="151"/>
      <c r="JS45" s="151"/>
      <c r="JT45" s="151"/>
      <c r="JU45" s="151"/>
      <c r="JV45" s="151"/>
      <c r="JW45" s="151"/>
      <c r="JX45" s="151"/>
      <c r="JY45" s="151"/>
      <c r="JZ45" s="151"/>
      <c r="KA45" s="151"/>
      <c r="KB45" s="151"/>
      <c r="KC45" s="151"/>
      <c r="KD45" s="151"/>
      <c r="KE45" s="151"/>
      <c r="KF45" s="151"/>
      <c r="KG45" s="151"/>
      <c r="KH45" s="151"/>
      <c r="KI45" s="151"/>
      <c r="KJ45" s="151"/>
      <c r="KK45" s="151"/>
      <c r="KL45" s="151"/>
      <c r="KM45" s="151"/>
      <c r="KN45" s="151"/>
      <c r="KO45" s="151"/>
      <c r="KP45" s="151"/>
      <c r="KQ45" s="151"/>
      <c r="KR45" s="151"/>
      <c r="KS45" s="151"/>
      <c r="KT45" s="151"/>
      <c r="KU45" s="151"/>
      <c r="KV45" s="151"/>
      <c r="KW45" s="151"/>
      <c r="KX45" s="151"/>
      <c r="KY45" s="151"/>
      <c r="KZ45" s="151"/>
      <c r="LA45" s="151"/>
      <c r="LB45" s="151"/>
      <c r="LC45" s="151"/>
      <c r="LD45" s="151"/>
      <c r="LE45" s="151"/>
      <c r="LF45" s="151"/>
      <c r="LG45" s="151"/>
      <c r="LH45" s="151"/>
      <c r="LI45" s="151"/>
      <c r="LJ45" s="151"/>
      <c r="LK45" s="151"/>
      <c r="LL45" s="151"/>
      <c r="LM45" s="151"/>
      <c r="LN45" s="151"/>
      <c r="LO45" s="151"/>
      <c r="LP45" s="151"/>
      <c r="LQ45" s="151"/>
      <c r="LR45" s="151"/>
      <c r="LS45" s="151"/>
      <c r="LT45" s="151"/>
      <c r="LU45" s="151"/>
      <c r="LV45" s="151"/>
      <c r="LW45" s="151"/>
      <c r="LX45" s="151"/>
      <c r="LY45" s="151"/>
      <c r="LZ45" s="151"/>
      <c r="MA45" s="151"/>
      <c r="MB45" s="151"/>
      <c r="MC45" s="151"/>
      <c r="MD45" s="151"/>
      <c r="ME45" s="151"/>
      <c r="MF45" s="151"/>
      <c r="MG45" s="151"/>
      <c r="MH45" s="151"/>
      <c r="MI45" s="151"/>
      <c r="MJ45" s="151"/>
      <c r="MK45" s="151"/>
      <c r="ML45" s="151"/>
      <c r="MM45" s="151"/>
      <c r="MN45" s="151"/>
      <c r="MO45" s="151"/>
      <c r="MP45" s="151"/>
      <c r="MQ45" s="151"/>
      <c r="MR45" s="151"/>
      <c r="MS45" s="151"/>
      <c r="MT45" s="151"/>
      <c r="MU45" s="151"/>
      <c r="MV45" s="151"/>
      <c r="MW45" s="151"/>
      <c r="MX45" s="151"/>
      <c r="MY45" s="151"/>
      <c r="MZ45" s="151"/>
      <c r="NA45" s="151"/>
      <c r="NB45" s="151"/>
      <c r="NC45" s="151"/>
      <c r="ND45" s="151"/>
      <c r="NE45" s="151"/>
      <c r="NF45" s="151"/>
      <c r="NG45" s="151"/>
      <c r="NH45" s="151"/>
      <c r="NI45" s="151"/>
      <c r="NJ45" s="151"/>
      <c r="NK45" s="151"/>
      <c r="NL45" s="151"/>
      <c r="NM45" s="151"/>
      <c r="NN45" s="151"/>
      <c r="NO45" s="151"/>
      <c r="NP45" s="151"/>
      <c r="NQ45" s="151"/>
      <c r="NR45" s="151"/>
      <c r="NS45" s="151"/>
      <c r="NT45" s="151"/>
      <c r="NU45" s="151"/>
      <c r="NV45" s="151"/>
      <c r="NW45" s="151"/>
      <c r="NX45" s="151"/>
      <c r="NY45" s="151"/>
      <c r="NZ45" s="151"/>
      <c r="OA45" s="151"/>
      <c r="OB45" s="151"/>
      <c r="OC45" s="151"/>
      <c r="OD45" s="151"/>
      <c r="OE45" s="151"/>
      <c r="OF45" s="151"/>
      <c r="OG45" s="151"/>
      <c r="OH45" s="151"/>
      <c r="OI45" s="151"/>
      <c r="OJ45" s="151"/>
      <c r="OK45" s="151"/>
      <c r="OL45" s="151"/>
      <c r="OM45" s="151"/>
      <c r="ON45" s="151"/>
      <c r="OO45" s="151"/>
      <c r="OP45" s="151"/>
      <c r="OQ45" s="151"/>
      <c r="OR45" s="151"/>
      <c r="OS45" s="151"/>
      <c r="OT45" s="151"/>
      <c r="OU45" s="151"/>
      <c r="OV45" s="151"/>
      <c r="OW45" s="151"/>
      <c r="OX45" s="151"/>
      <c r="OY45" s="151"/>
      <c r="OZ45" s="151"/>
      <c r="PA45" s="151"/>
      <c r="PB45" s="151"/>
      <c r="PC45" s="151"/>
      <c r="PD45" s="151"/>
      <c r="PE45" s="151"/>
      <c r="PF45" s="151"/>
      <c r="PG45" s="151"/>
      <c r="PH45" s="151"/>
      <c r="PI45" s="151"/>
      <c r="PJ45" s="151"/>
      <c r="PK45" s="151"/>
      <c r="PL45" s="151"/>
      <c r="PM45" s="151"/>
      <c r="PN45" s="151"/>
      <c r="PO45" s="151"/>
      <c r="PP45" s="151"/>
      <c r="PQ45" s="151"/>
      <c r="PR45" s="151"/>
      <c r="PS45" s="151"/>
      <c r="PT45" s="151"/>
      <c r="PU45" s="151"/>
      <c r="PV45" s="151"/>
      <c r="PW45" s="151"/>
      <c r="PX45" s="151"/>
      <c r="PY45" s="151"/>
      <c r="PZ45" s="151"/>
      <c r="QA45" s="151"/>
      <c r="QB45" s="151"/>
      <c r="QC45" s="151"/>
      <c r="QD45" s="151"/>
      <c r="QE45" s="151"/>
      <c r="QF45" s="151"/>
      <c r="QG45" s="151"/>
      <c r="QH45" s="151"/>
      <c r="QI45" s="151"/>
      <c r="QJ45" s="151"/>
      <c r="QK45" s="151"/>
      <c r="QL45" s="151"/>
      <c r="QM45" s="151"/>
      <c r="QN45" s="151"/>
      <c r="QO45" s="151"/>
      <c r="QP45" s="151"/>
      <c r="QQ45" s="151"/>
      <c r="QR45" s="151"/>
      <c r="QS45" s="151"/>
      <c r="QT45" s="151"/>
      <c r="QU45" s="151"/>
      <c r="QV45" s="151"/>
      <c r="QW45" s="151"/>
      <c r="QX45" s="151"/>
      <c r="QY45" s="151"/>
      <c r="QZ45" s="151"/>
      <c r="RA45" s="151"/>
      <c r="RB45" s="151"/>
      <c r="RC45" s="151"/>
      <c r="RD45" s="151"/>
      <c r="RE45" s="151"/>
      <c r="RF45" s="151"/>
      <c r="RG45" s="151"/>
      <c r="RH45" s="151"/>
      <c r="RI45" s="151"/>
      <c r="RJ45" s="151"/>
      <c r="RK45" s="151"/>
      <c r="RL45" s="151"/>
      <c r="RM45" s="151"/>
      <c r="RN45" s="151"/>
      <c r="RO45" s="151"/>
      <c r="RP45" s="151"/>
      <c r="RQ45" s="151"/>
      <c r="RR45" s="151"/>
      <c r="RS45" s="151"/>
      <c r="RT45" s="151"/>
      <c r="RU45" s="151"/>
      <c r="RV45" s="151"/>
      <c r="RW45" s="151"/>
      <c r="RX45" s="151"/>
      <c r="RY45" s="151"/>
      <c r="RZ45" s="151"/>
      <c r="SA45" s="151"/>
      <c r="SB45" s="151"/>
      <c r="SC45" s="151"/>
      <c r="SD45" s="151"/>
      <c r="SE45" s="151"/>
      <c r="SF45" s="151"/>
      <c r="SG45" s="151"/>
      <c r="SH45" s="151"/>
      <c r="SI45" s="151"/>
      <c r="SJ45" s="151"/>
      <c r="SK45" s="151"/>
      <c r="SL45" s="151"/>
      <c r="SM45" s="151"/>
      <c r="SN45" s="151"/>
      <c r="SO45" s="151"/>
      <c r="SP45" s="151"/>
      <c r="SQ45" s="151"/>
      <c r="SR45" s="151"/>
      <c r="SS45" s="151"/>
      <c r="ST45" s="151"/>
      <c r="SU45" s="151"/>
      <c r="SV45" s="151"/>
      <c r="SW45" s="151"/>
      <c r="SX45" s="151"/>
      <c r="SY45" s="151"/>
      <c r="SZ45" s="151"/>
      <c r="TA45" s="151"/>
      <c r="TB45" s="151"/>
      <c r="TC45" s="151"/>
      <c r="TD45" s="151"/>
      <c r="TE45" s="151"/>
      <c r="TF45" s="151"/>
      <c r="TG45" s="151"/>
      <c r="TH45" s="151"/>
      <c r="TI45" s="151"/>
      <c r="TJ45" s="151"/>
      <c r="TK45" s="151"/>
      <c r="TL45" s="151"/>
      <c r="TM45" s="151"/>
      <c r="TN45" s="151"/>
      <c r="TO45" s="151"/>
      <c r="TP45" s="151"/>
      <c r="TQ45" s="151"/>
      <c r="TR45" s="151"/>
      <c r="TS45" s="151"/>
      <c r="TT45" s="151"/>
      <c r="TU45" s="151"/>
      <c r="TV45" s="151"/>
      <c r="TW45" s="151"/>
      <c r="TX45" s="151"/>
      <c r="TY45" s="151"/>
      <c r="TZ45" s="151"/>
      <c r="UA45" s="151"/>
      <c r="UB45" s="151"/>
      <c r="UC45" s="151"/>
      <c r="UD45" s="151"/>
      <c r="UE45" s="151"/>
      <c r="UF45" s="151"/>
      <c r="UG45" s="151"/>
      <c r="UH45" s="151"/>
      <c r="UI45" s="151"/>
      <c r="UJ45" s="151"/>
      <c r="UK45" s="151"/>
      <c r="UL45" s="151"/>
      <c r="UM45" s="151"/>
      <c r="UN45" s="151"/>
      <c r="UO45" s="151"/>
      <c r="UP45" s="151"/>
      <c r="UQ45" s="151"/>
      <c r="UR45" s="151"/>
      <c r="US45" s="151"/>
      <c r="UT45" s="151"/>
      <c r="UU45" s="151"/>
      <c r="UV45" s="151"/>
      <c r="UW45" s="151"/>
      <c r="UX45" s="151"/>
      <c r="UY45" s="151"/>
      <c r="UZ45" s="151"/>
      <c r="VA45" s="151"/>
      <c r="VB45" s="151"/>
      <c r="VC45" s="151"/>
      <c r="VD45" s="151"/>
      <c r="VE45" s="151"/>
      <c r="VF45" s="151"/>
      <c r="VG45" s="151"/>
      <c r="VH45" s="151"/>
      <c r="VI45" s="151"/>
      <c r="VJ45" s="151"/>
      <c r="VK45" s="151"/>
      <c r="VL45" s="151"/>
      <c r="VM45" s="151"/>
      <c r="VN45" s="151"/>
      <c r="VO45" s="151"/>
      <c r="VP45" s="151"/>
      <c r="VQ45" s="151"/>
      <c r="VR45" s="151"/>
      <c r="VS45" s="151"/>
      <c r="VT45" s="151"/>
      <c r="VU45" s="151"/>
      <c r="VV45" s="151"/>
      <c r="VW45" s="151"/>
      <c r="VX45" s="151"/>
      <c r="VY45" s="151"/>
      <c r="VZ45" s="151"/>
      <c r="WA45" s="151"/>
      <c r="WB45" s="151"/>
      <c r="WC45" s="151"/>
      <c r="WD45" s="151"/>
      <c r="WE45" s="151"/>
      <c r="WF45" s="151"/>
      <c r="WG45" s="151"/>
      <c r="WH45" s="151"/>
      <c r="WI45" s="151"/>
      <c r="WJ45" s="151"/>
      <c r="WK45" s="151"/>
      <c r="WL45" s="151"/>
      <c r="WM45" s="151"/>
      <c r="WN45" s="151"/>
      <c r="WO45" s="151"/>
      <c r="WP45" s="151"/>
      <c r="WQ45" s="151"/>
      <c r="WR45" s="151"/>
      <c r="WS45" s="151"/>
      <c r="WT45" s="151"/>
      <c r="WU45" s="151"/>
      <c r="WV45" s="151"/>
      <c r="WW45" s="151"/>
      <c r="WX45" s="151"/>
      <c r="WY45" s="151"/>
      <c r="WZ45" s="151"/>
      <c r="XA45" s="151"/>
      <c r="XB45" s="151"/>
      <c r="XC45" s="151"/>
      <c r="XD45" s="151"/>
      <c r="XE45" s="151"/>
      <c r="XF45" s="151"/>
      <c r="XG45" s="151"/>
      <c r="XH45" s="151"/>
      <c r="XI45" s="151"/>
      <c r="XJ45" s="151"/>
      <c r="XK45" s="151"/>
      <c r="XL45" s="151"/>
      <c r="XM45" s="151"/>
      <c r="XN45" s="151"/>
      <c r="XO45" s="151"/>
      <c r="XP45" s="151"/>
      <c r="XQ45" s="151"/>
      <c r="XR45" s="151"/>
      <c r="XS45" s="151"/>
      <c r="XT45" s="151"/>
      <c r="XU45" s="151"/>
      <c r="XV45" s="151"/>
      <c r="XW45" s="151"/>
      <c r="XX45" s="151"/>
      <c r="XY45" s="151"/>
      <c r="XZ45" s="151"/>
      <c r="YA45" s="151"/>
      <c r="YB45" s="151"/>
      <c r="YC45" s="151"/>
      <c r="YD45" s="151"/>
      <c r="YE45" s="151"/>
      <c r="YF45" s="151"/>
      <c r="YG45" s="151"/>
      <c r="YH45" s="151"/>
      <c r="YI45" s="151"/>
      <c r="YJ45" s="151"/>
      <c r="YK45" s="151"/>
      <c r="YL45" s="151"/>
      <c r="YM45" s="151"/>
      <c r="YN45" s="151"/>
      <c r="YO45" s="151"/>
      <c r="YP45" s="151"/>
      <c r="YQ45" s="151"/>
      <c r="YR45" s="151"/>
      <c r="YS45" s="151"/>
      <c r="YT45" s="151"/>
      <c r="YU45" s="151"/>
      <c r="YV45" s="151"/>
      <c r="YW45" s="151"/>
      <c r="YX45" s="151"/>
      <c r="YY45" s="151"/>
      <c r="YZ45" s="151"/>
      <c r="ZA45" s="151"/>
      <c r="ZB45" s="151"/>
      <c r="ZC45" s="151"/>
      <c r="ZD45" s="151"/>
      <c r="ZE45" s="151"/>
      <c r="ZF45" s="151"/>
      <c r="ZG45" s="151"/>
      <c r="ZH45" s="151"/>
      <c r="ZI45" s="151"/>
      <c r="ZJ45" s="151"/>
      <c r="ZK45" s="151"/>
      <c r="ZL45" s="151"/>
      <c r="ZM45" s="151"/>
      <c r="ZN45" s="151"/>
      <c r="ZO45" s="151"/>
      <c r="ZP45" s="151"/>
      <c r="ZQ45" s="151"/>
      <c r="ZR45" s="151"/>
      <c r="ZS45" s="151"/>
      <c r="ZT45" s="151"/>
      <c r="ZU45" s="151"/>
      <c r="ZV45" s="151"/>
      <c r="ZW45" s="151"/>
      <c r="ZX45" s="151"/>
      <c r="ZY45" s="151"/>
      <c r="ZZ45" s="151"/>
      <c r="AAA45" s="151"/>
      <c r="AAB45" s="151"/>
      <c r="AAC45" s="151"/>
      <c r="AAD45" s="151"/>
      <c r="AAE45" s="151"/>
      <c r="AAF45" s="151"/>
      <c r="AAG45" s="151"/>
      <c r="AAH45" s="151"/>
      <c r="AAI45" s="151"/>
      <c r="AAJ45" s="151"/>
      <c r="AAK45" s="151"/>
      <c r="AAL45" s="151"/>
      <c r="AAM45" s="151"/>
      <c r="AAN45" s="151"/>
      <c r="AAO45" s="151"/>
      <c r="AAP45" s="151"/>
      <c r="AAQ45" s="151"/>
      <c r="AAR45" s="151"/>
      <c r="AAS45" s="151"/>
      <c r="AAT45" s="151"/>
      <c r="AAU45" s="151"/>
      <c r="AAV45" s="151"/>
      <c r="AAW45" s="151"/>
      <c r="AAX45" s="151"/>
      <c r="AAY45" s="151"/>
      <c r="AAZ45" s="151"/>
      <c r="ABA45" s="151"/>
      <c r="ABB45" s="151"/>
      <c r="ABC45" s="151"/>
      <c r="ABD45" s="151"/>
      <c r="ABE45" s="151"/>
      <c r="ABF45" s="151"/>
      <c r="ABG45" s="151"/>
      <c r="ABH45" s="151"/>
      <c r="ABI45" s="151"/>
      <c r="ABJ45" s="151"/>
      <c r="ABK45" s="151"/>
      <c r="ABL45" s="151"/>
      <c r="ABM45" s="151"/>
      <c r="ABN45" s="151"/>
      <c r="ABO45" s="151"/>
      <c r="ABP45" s="151"/>
      <c r="ABQ45" s="151"/>
      <c r="ABR45" s="151"/>
      <c r="ABS45" s="151"/>
      <c r="ABT45" s="151"/>
      <c r="ABU45" s="151"/>
      <c r="ABV45" s="151"/>
      <c r="ABW45" s="151"/>
      <c r="ABX45" s="151"/>
      <c r="ABY45" s="151"/>
      <c r="ABZ45" s="151"/>
      <c r="ACA45" s="151"/>
      <c r="ACB45" s="151"/>
      <c r="ACC45" s="151"/>
      <c r="ACD45" s="151"/>
      <c r="ACE45" s="151"/>
      <c r="ACF45" s="151"/>
      <c r="ACG45" s="151"/>
      <c r="ACH45" s="151"/>
      <c r="ACI45" s="151"/>
      <c r="ACJ45" s="151"/>
      <c r="ACK45" s="151"/>
      <c r="ACL45" s="151"/>
      <c r="ACM45" s="151"/>
      <c r="ACN45" s="151"/>
      <c r="ACO45" s="151"/>
      <c r="ACP45" s="151"/>
      <c r="ACQ45" s="151"/>
      <c r="ACR45" s="151"/>
      <c r="ACS45" s="151"/>
      <c r="ACT45" s="151"/>
      <c r="ACU45" s="151"/>
      <c r="ACV45" s="151"/>
      <c r="ACW45" s="151"/>
      <c r="ACX45" s="151"/>
      <c r="ACY45" s="151"/>
      <c r="ACZ45" s="151"/>
      <c r="ADA45" s="151"/>
      <c r="ADB45" s="151"/>
      <c r="ADC45" s="151"/>
      <c r="ADD45" s="151"/>
      <c r="ADE45" s="151"/>
      <c r="ADF45" s="151"/>
      <c r="ADG45" s="151"/>
      <c r="ADH45" s="151"/>
      <c r="ADI45" s="151"/>
      <c r="ADJ45" s="151"/>
      <c r="ADK45" s="151"/>
      <c r="ADL45" s="151"/>
      <c r="ADM45" s="151"/>
      <c r="ADN45" s="151"/>
      <c r="ADO45" s="151"/>
      <c r="ADP45" s="151"/>
      <c r="ADQ45" s="151"/>
      <c r="ADR45" s="151"/>
      <c r="ADS45" s="151"/>
      <c r="ADT45" s="151"/>
      <c r="ADU45" s="151"/>
      <c r="ADV45" s="151"/>
      <c r="ADW45" s="151"/>
      <c r="ADX45" s="151"/>
      <c r="ADY45" s="151"/>
      <c r="ADZ45" s="151"/>
      <c r="AEA45" s="151"/>
      <c r="AEB45" s="151"/>
      <c r="AEC45" s="151"/>
      <c r="AED45" s="151"/>
      <c r="AEE45" s="151"/>
      <c r="AEF45" s="151"/>
      <c r="AEG45" s="151"/>
      <c r="AEH45" s="151"/>
      <c r="AEI45" s="151"/>
      <c r="AEJ45" s="151"/>
      <c r="AEK45" s="151"/>
      <c r="AEL45" s="151"/>
      <c r="AEM45" s="151"/>
      <c r="AEN45" s="151"/>
      <c r="AEO45" s="151"/>
      <c r="AEP45" s="151"/>
      <c r="AEQ45" s="151"/>
      <c r="AER45" s="151"/>
      <c r="AES45" s="151"/>
      <c r="AET45" s="151"/>
      <c r="AEU45" s="151"/>
      <c r="AEV45" s="151"/>
      <c r="AEW45" s="151"/>
      <c r="AEX45" s="151"/>
      <c r="AEY45" s="151"/>
      <c r="AEZ45" s="151"/>
      <c r="AFA45" s="151"/>
      <c r="AFB45" s="151"/>
      <c r="AFC45" s="151"/>
      <c r="AFD45" s="151"/>
      <c r="AFE45" s="151"/>
      <c r="AFF45" s="151"/>
      <c r="AFG45" s="151"/>
      <c r="AFH45" s="151"/>
      <c r="AFI45" s="151"/>
      <c r="AFJ45" s="151"/>
      <c r="AFK45" s="151"/>
      <c r="AFL45" s="151"/>
      <c r="AFM45" s="151"/>
      <c r="AFN45" s="151"/>
      <c r="AFO45" s="151"/>
      <c r="AFP45" s="151"/>
      <c r="AFQ45" s="151"/>
      <c r="AFR45" s="151"/>
      <c r="AFS45" s="151"/>
      <c r="AFT45" s="151"/>
      <c r="AFU45" s="151"/>
      <c r="AFV45" s="151"/>
      <c r="AFW45" s="151"/>
      <c r="AFX45" s="151"/>
      <c r="AFY45" s="151"/>
      <c r="AFZ45" s="151"/>
      <c r="AGA45" s="151"/>
      <c r="AGB45" s="151"/>
      <c r="AGC45" s="151"/>
      <c r="AGD45" s="151"/>
      <c r="AGE45" s="151"/>
      <c r="AGF45" s="151"/>
      <c r="AGG45" s="151"/>
      <c r="AGH45" s="151"/>
      <c r="AGI45" s="151"/>
      <c r="AGJ45" s="151"/>
      <c r="AGK45" s="151"/>
      <c r="AGL45" s="151"/>
      <c r="AGM45" s="151"/>
      <c r="AGN45" s="151"/>
      <c r="AGO45" s="151"/>
      <c r="AGP45" s="151"/>
      <c r="AGQ45" s="151"/>
      <c r="AGR45" s="151"/>
      <c r="AGS45" s="151"/>
      <c r="AGT45" s="151"/>
      <c r="AGU45" s="151"/>
      <c r="AGV45" s="151"/>
      <c r="AGW45" s="151"/>
      <c r="AGX45" s="151"/>
      <c r="AGY45" s="151"/>
      <c r="AGZ45" s="151"/>
      <c r="AHA45" s="151"/>
      <c r="AHB45" s="151"/>
      <c r="AHC45" s="151"/>
      <c r="AHD45" s="151"/>
      <c r="AHE45" s="151"/>
      <c r="AHF45" s="151"/>
      <c r="AHG45" s="151"/>
      <c r="AHH45" s="151"/>
      <c r="AHI45" s="151"/>
      <c r="AHJ45" s="151"/>
      <c r="AHK45" s="151"/>
      <c r="AHL45" s="151"/>
      <c r="AHM45" s="151"/>
      <c r="AHN45" s="151"/>
      <c r="AHO45" s="151"/>
      <c r="AHP45" s="151"/>
      <c r="AHQ45" s="151"/>
      <c r="AHR45" s="151"/>
      <c r="AHS45" s="151"/>
      <c r="AHT45" s="151"/>
      <c r="AHU45" s="151"/>
      <c r="AHV45" s="151"/>
      <c r="AHW45" s="151"/>
      <c r="AHX45" s="151"/>
      <c r="AHY45" s="151"/>
      <c r="AHZ45" s="151"/>
      <c r="AIA45" s="151"/>
      <c r="AIB45" s="151"/>
      <c r="AIC45" s="151"/>
      <c r="AID45" s="151"/>
      <c r="AIE45" s="151"/>
      <c r="AIF45" s="151"/>
      <c r="AIG45" s="151"/>
      <c r="AIH45" s="151"/>
      <c r="AII45" s="151"/>
      <c r="AIJ45" s="151"/>
      <c r="AIK45" s="151"/>
      <c r="AIL45" s="151"/>
      <c r="AIM45" s="151"/>
      <c r="AIN45" s="151"/>
      <c r="AIO45" s="151"/>
      <c r="AIP45" s="151"/>
      <c r="AIQ45" s="151"/>
      <c r="AIR45" s="151"/>
      <c r="AIS45" s="151"/>
      <c r="AIT45" s="151"/>
      <c r="AIU45" s="151"/>
      <c r="AIV45" s="151"/>
      <c r="AIW45" s="151"/>
      <c r="AIX45" s="151"/>
      <c r="AIY45" s="151"/>
      <c r="AIZ45" s="151"/>
      <c r="AJA45" s="151"/>
      <c r="AJB45" s="151"/>
      <c r="AJC45" s="151"/>
      <c r="AJD45" s="151"/>
      <c r="AJE45" s="151"/>
      <c r="AJF45" s="151"/>
      <c r="AJG45" s="151"/>
      <c r="AJH45" s="151"/>
      <c r="AJI45" s="151"/>
      <c r="AJJ45" s="151"/>
      <c r="AJK45" s="151"/>
      <c r="AJL45" s="151"/>
      <c r="AJM45" s="151"/>
      <c r="AJN45" s="151"/>
      <c r="AJO45" s="151"/>
      <c r="AJP45" s="151"/>
      <c r="AJQ45" s="151"/>
      <c r="AJR45" s="151"/>
      <c r="AJS45" s="151"/>
      <c r="AJT45" s="151"/>
      <c r="AJU45" s="151"/>
      <c r="AJV45" s="151"/>
      <c r="AJW45" s="151"/>
      <c r="AJX45" s="151"/>
      <c r="AJY45" s="151"/>
      <c r="AJZ45" s="151"/>
      <c r="AKA45" s="151"/>
      <c r="AKB45" s="151"/>
      <c r="AKC45" s="151"/>
      <c r="AKD45" s="151"/>
      <c r="AKE45" s="151"/>
      <c r="AKF45" s="151"/>
      <c r="AKG45" s="151"/>
      <c r="AKH45" s="151"/>
      <c r="AKI45" s="151"/>
      <c r="AKJ45" s="151"/>
      <c r="AKK45" s="151"/>
      <c r="AKL45" s="151"/>
      <c r="AKM45" s="151"/>
      <c r="AKN45" s="151"/>
      <c r="AKO45" s="151"/>
      <c r="AKP45" s="151"/>
      <c r="AKQ45" s="151"/>
      <c r="AKR45" s="151"/>
      <c r="AKS45" s="151"/>
      <c r="AKT45" s="151"/>
      <c r="AKU45" s="151"/>
      <c r="AKV45" s="151"/>
      <c r="AKW45" s="151"/>
      <c r="AKX45" s="151"/>
      <c r="AKY45" s="151"/>
      <c r="AKZ45" s="151"/>
      <c r="ALA45" s="151"/>
      <c r="ALB45" s="151"/>
      <c r="ALC45" s="151"/>
      <c r="ALD45" s="151"/>
      <c r="ALE45" s="151"/>
      <c r="ALF45" s="151"/>
      <c r="ALG45" s="151"/>
      <c r="ALH45" s="151"/>
      <c r="ALI45" s="151"/>
      <c r="ALJ45" s="151"/>
      <c r="ALK45" s="151"/>
      <c r="ALL45" s="151"/>
      <c r="ALM45" s="151"/>
      <c r="ALN45" s="151"/>
      <c r="ALO45" s="151"/>
      <c r="ALP45" s="151"/>
      <c r="ALQ45" s="151"/>
      <c r="ALR45" s="151"/>
      <c r="ALS45" s="151"/>
      <c r="ALT45" s="151"/>
      <c r="ALU45" s="151"/>
      <c r="ALV45" s="151"/>
      <c r="ALW45" s="151"/>
      <c r="ALX45" s="151"/>
      <c r="ALY45" s="151"/>
      <c r="ALZ45" s="151"/>
      <c r="AMA45" s="151"/>
      <c r="AMB45" s="151"/>
      <c r="AMC45" s="151"/>
      <c r="AMD45" s="151"/>
      <c r="AME45" s="151"/>
      <c r="AMF45" s="151"/>
      <c r="AMG45" s="151"/>
      <c r="AMH45" s="151"/>
      <c r="AMI45" s="151"/>
      <c r="AMJ45" s="151"/>
      <c r="AMK45" s="151"/>
      <c r="AML45" s="151"/>
      <c r="AMM45" s="151"/>
      <c r="AMN45" s="151"/>
      <c r="AMO45" s="151"/>
      <c r="AMP45" s="151"/>
      <c r="AMQ45" s="151"/>
      <c r="AMR45" s="151"/>
      <c r="AMS45" s="151"/>
      <c r="AMT45" s="151"/>
      <c r="AMU45" s="151"/>
      <c r="AMV45" s="151"/>
      <c r="AMW45" s="151"/>
      <c r="AMX45" s="151"/>
      <c r="AMY45" s="151"/>
      <c r="AMZ45" s="151"/>
      <c r="ANA45" s="151"/>
      <c r="ANB45" s="151"/>
      <c r="ANC45" s="151"/>
      <c r="AND45" s="151"/>
      <c r="ANE45" s="151"/>
      <c r="ANF45" s="151"/>
      <c r="ANG45" s="151"/>
      <c r="ANH45" s="151"/>
      <c r="ANI45" s="151"/>
      <c r="ANJ45" s="151"/>
      <c r="ANK45" s="151"/>
      <c r="ANL45" s="151"/>
      <c r="ANM45" s="151"/>
      <c r="ANN45" s="151"/>
      <c r="ANO45" s="151"/>
      <c r="ANP45" s="151"/>
      <c r="ANQ45" s="151"/>
      <c r="ANR45" s="151"/>
      <c r="ANS45" s="151"/>
      <c r="ANT45" s="151"/>
      <c r="ANU45" s="151"/>
      <c r="ANV45" s="151"/>
      <c r="ANW45" s="151"/>
      <c r="ANX45" s="151"/>
      <c r="ANY45" s="151"/>
      <c r="ANZ45" s="151"/>
      <c r="AOA45" s="151"/>
      <c r="AOB45" s="151"/>
      <c r="AOC45" s="151"/>
      <c r="AOD45" s="151"/>
      <c r="AOE45" s="151"/>
      <c r="AOF45" s="151"/>
      <c r="AOG45" s="151"/>
      <c r="AOH45" s="151"/>
      <c r="AOI45" s="151"/>
      <c r="AOJ45" s="151"/>
      <c r="AOK45" s="151"/>
      <c r="AOL45" s="151"/>
      <c r="AOM45" s="151"/>
      <c r="AON45" s="151"/>
      <c r="AOO45" s="151"/>
      <c r="AOP45" s="151"/>
      <c r="AOQ45" s="151"/>
      <c r="AOR45" s="151"/>
      <c r="AOS45" s="151"/>
      <c r="AOT45" s="151"/>
      <c r="AOU45" s="151"/>
      <c r="AOV45" s="151"/>
      <c r="AOW45" s="151"/>
      <c r="AOX45" s="151"/>
      <c r="AOY45" s="151"/>
      <c r="AOZ45" s="151"/>
      <c r="APA45" s="151"/>
      <c r="APB45" s="151"/>
      <c r="APC45" s="151"/>
      <c r="APD45" s="151"/>
      <c r="APE45" s="151"/>
      <c r="APF45" s="151"/>
      <c r="APG45" s="151"/>
      <c r="APH45" s="151"/>
      <c r="API45" s="151"/>
      <c r="APJ45" s="151"/>
      <c r="APK45" s="151"/>
      <c r="APL45" s="151"/>
      <c r="APM45" s="151"/>
      <c r="APN45" s="151"/>
      <c r="APO45" s="151"/>
      <c r="APP45" s="151"/>
      <c r="APQ45" s="151"/>
      <c r="APR45" s="151"/>
      <c r="APS45" s="151"/>
      <c r="APT45" s="151"/>
      <c r="APU45" s="151"/>
      <c r="APV45" s="151"/>
      <c r="APW45" s="151"/>
      <c r="APX45" s="151"/>
      <c r="APY45" s="151"/>
      <c r="APZ45" s="151"/>
      <c r="AQA45" s="151"/>
      <c r="AQB45" s="151"/>
      <c r="AQC45" s="151"/>
      <c r="AQD45" s="151"/>
      <c r="AQE45" s="151"/>
      <c r="AQF45" s="151"/>
      <c r="AQG45" s="151"/>
      <c r="AQH45" s="151"/>
      <c r="AQI45" s="151"/>
      <c r="AQJ45" s="151"/>
      <c r="AQK45" s="151"/>
      <c r="AQL45" s="151"/>
      <c r="AQM45" s="151"/>
      <c r="AQN45" s="151"/>
      <c r="AQO45" s="151"/>
      <c r="AQP45" s="151"/>
      <c r="AQQ45" s="151"/>
      <c r="AQR45" s="151"/>
      <c r="AQS45" s="151"/>
      <c r="AQT45" s="151"/>
      <c r="AQU45" s="151"/>
      <c r="AQV45" s="151"/>
      <c r="AQW45" s="151"/>
      <c r="AQX45" s="151"/>
      <c r="AQY45" s="151"/>
      <c r="AQZ45" s="151"/>
      <c r="ARA45" s="151"/>
      <c r="ARB45" s="151"/>
      <c r="ARC45" s="151"/>
      <c r="ARD45" s="151"/>
      <c r="ARE45" s="151"/>
      <c r="ARF45" s="151"/>
      <c r="ARG45" s="151"/>
      <c r="ARH45" s="151"/>
      <c r="ARI45" s="151"/>
      <c r="ARJ45" s="151"/>
      <c r="ARK45" s="151"/>
      <c r="ARL45" s="151"/>
      <c r="ARM45" s="151"/>
      <c r="ARN45" s="151"/>
      <c r="ARO45" s="151"/>
      <c r="ARP45" s="151"/>
      <c r="ARQ45" s="151"/>
      <c r="ARR45" s="151"/>
      <c r="ARS45" s="151"/>
      <c r="ART45" s="151"/>
      <c r="ARU45" s="151"/>
      <c r="ARV45" s="151"/>
      <c r="ARW45" s="151"/>
      <c r="ARX45" s="151"/>
      <c r="ARY45" s="151"/>
      <c r="ARZ45" s="151"/>
      <c r="ASA45" s="151"/>
      <c r="ASB45" s="151"/>
      <c r="ASC45" s="151"/>
      <c r="ASD45" s="151"/>
      <c r="ASE45" s="151"/>
      <c r="ASF45" s="151"/>
      <c r="ASG45" s="151"/>
      <c r="ASH45" s="151"/>
      <c r="ASI45" s="151"/>
      <c r="ASJ45" s="151"/>
      <c r="ASK45" s="151"/>
      <c r="ASL45" s="151"/>
      <c r="ASM45" s="151"/>
      <c r="ASN45" s="151"/>
      <c r="ASO45" s="151"/>
      <c r="ASP45" s="151"/>
      <c r="ASQ45" s="151"/>
      <c r="ASR45" s="151"/>
      <c r="ASS45" s="151"/>
      <c r="AST45" s="151"/>
      <c r="ASU45" s="151"/>
      <c r="ASV45" s="151"/>
      <c r="ASW45" s="151"/>
      <c r="ASX45" s="151"/>
      <c r="ASY45" s="151"/>
      <c r="ASZ45" s="151"/>
      <c r="ATA45" s="151"/>
      <c r="ATB45" s="151"/>
      <c r="ATC45" s="151"/>
      <c r="ATD45" s="151"/>
      <c r="ATE45" s="151"/>
      <c r="ATF45" s="151"/>
      <c r="ATG45" s="151"/>
      <c r="ATH45" s="151"/>
      <c r="ATI45" s="151"/>
      <c r="ATJ45" s="151"/>
      <c r="ATK45" s="151"/>
      <c r="ATL45" s="151"/>
      <c r="ATM45" s="151"/>
      <c r="ATN45" s="151"/>
      <c r="ATO45" s="151"/>
      <c r="ATP45" s="151"/>
      <c r="ATQ45" s="151"/>
      <c r="ATR45" s="151"/>
      <c r="ATS45" s="151"/>
      <c r="ATT45" s="151"/>
      <c r="ATU45" s="151"/>
      <c r="ATV45" s="151"/>
      <c r="ATW45" s="151"/>
      <c r="ATX45" s="151"/>
      <c r="ATY45" s="151"/>
      <c r="ATZ45" s="151"/>
      <c r="AUA45" s="151"/>
      <c r="AUB45" s="151"/>
      <c r="AUC45" s="151"/>
      <c r="AUD45" s="151"/>
      <c r="AUE45" s="151"/>
      <c r="AUF45" s="151"/>
      <c r="AUG45" s="151"/>
      <c r="AUH45" s="151"/>
      <c r="AUI45" s="151"/>
      <c r="AUJ45" s="151"/>
      <c r="AUK45" s="151"/>
      <c r="AUL45" s="151"/>
      <c r="AUM45" s="151"/>
      <c r="AUN45" s="151"/>
      <c r="AUO45" s="151"/>
      <c r="AUP45" s="151"/>
      <c r="AUQ45" s="151"/>
      <c r="AUR45" s="151"/>
      <c r="AUS45" s="151"/>
      <c r="AUT45" s="151"/>
      <c r="AUU45" s="151"/>
      <c r="AUV45" s="151"/>
      <c r="AUW45" s="151"/>
      <c r="AUX45" s="151"/>
      <c r="AUY45" s="151"/>
      <c r="AUZ45" s="151"/>
      <c r="AVA45" s="151"/>
      <c r="AVB45" s="151"/>
      <c r="AVC45" s="151"/>
      <c r="AVD45" s="151"/>
      <c r="AVE45" s="151"/>
      <c r="AVF45" s="151"/>
      <c r="AVG45" s="151"/>
      <c r="AVH45" s="151"/>
      <c r="AVI45" s="151"/>
      <c r="AVJ45" s="151"/>
      <c r="AVK45" s="151"/>
      <c r="AVL45" s="151"/>
      <c r="AVM45" s="151"/>
      <c r="AVN45" s="151"/>
      <c r="AVO45" s="151"/>
      <c r="AVP45" s="151"/>
      <c r="AVQ45" s="151"/>
      <c r="AVR45" s="151"/>
      <c r="AVS45" s="151"/>
      <c r="AVT45" s="151"/>
      <c r="AVU45" s="151"/>
      <c r="AVV45" s="151"/>
      <c r="AVW45" s="151"/>
      <c r="AVX45" s="151"/>
      <c r="AVY45" s="151"/>
      <c r="AVZ45" s="151"/>
      <c r="AWA45" s="151"/>
      <c r="AWB45" s="151"/>
      <c r="AWC45" s="151"/>
      <c r="AWD45" s="151"/>
      <c r="AWE45" s="151"/>
      <c r="AWF45" s="151"/>
      <c r="AWG45" s="151"/>
      <c r="AWH45" s="151"/>
      <c r="AWI45" s="151"/>
      <c r="AWJ45" s="151"/>
      <c r="AWK45" s="151"/>
      <c r="AWL45" s="151"/>
      <c r="AWM45" s="151"/>
      <c r="AWN45" s="151"/>
      <c r="AWO45" s="151"/>
      <c r="AWP45" s="151"/>
      <c r="AWQ45" s="151"/>
      <c r="AWR45" s="151"/>
      <c r="AWS45" s="151"/>
      <c r="AWT45" s="151"/>
      <c r="AWU45" s="151"/>
      <c r="AWV45" s="151"/>
      <c r="AWW45" s="151"/>
      <c r="AWX45" s="151"/>
      <c r="AWY45" s="151"/>
      <c r="AWZ45" s="151"/>
      <c r="AXA45" s="151"/>
      <c r="AXB45" s="151"/>
      <c r="AXC45" s="151"/>
      <c r="AXD45" s="151"/>
      <c r="AXE45" s="151"/>
      <c r="AXF45" s="151"/>
      <c r="AXG45" s="151"/>
      <c r="AXH45" s="151"/>
      <c r="AXI45" s="151"/>
      <c r="AXJ45" s="151"/>
      <c r="AXK45" s="151"/>
      <c r="AXL45" s="151"/>
      <c r="AXM45" s="151"/>
      <c r="AXN45" s="151"/>
      <c r="AXO45" s="151"/>
      <c r="AXP45" s="151"/>
      <c r="AXQ45" s="151"/>
      <c r="AXR45" s="151"/>
      <c r="AXS45" s="151"/>
      <c r="AXT45" s="151"/>
      <c r="AXU45" s="151"/>
      <c r="AXV45" s="151"/>
      <c r="AXW45" s="151"/>
      <c r="AXX45" s="151"/>
      <c r="AXY45" s="151"/>
      <c r="AXZ45" s="151"/>
      <c r="AYA45" s="151"/>
      <c r="AYB45" s="151"/>
      <c r="AYC45" s="151"/>
      <c r="AYD45" s="151"/>
      <c r="AYE45" s="151"/>
      <c r="AYF45" s="151"/>
      <c r="AYG45" s="151"/>
      <c r="AYH45" s="151"/>
      <c r="AYI45" s="151"/>
      <c r="AYJ45" s="151"/>
      <c r="AYK45" s="151"/>
      <c r="AYL45" s="151"/>
      <c r="AYM45" s="151"/>
      <c r="AYN45" s="151"/>
      <c r="AYO45" s="151"/>
      <c r="AYP45" s="151"/>
      <c r="AYQ45" s="151"/>
      <c r="AYR45" s="151"/>
      <c r="AYS45" s="151"/>
      <c r="AYT45" s="151"/>
      <c r="AYU45" s="151"/>
      <c r="AYV45" s="151"/>
      <c r="AYW45" s="151"/>
      <c r="AYX45" s="151"/>
      <c r="AYY45" s="151"/>
      <c r="AYZ45" s="151"/>
      <c r="AZA45" s="151"/>
      <c r="AZB45" s="151"/>
      <c r="AZC45" s="151"/>
      <c r="AZD45" s="151"/>
      <c r="AZE45" s="151"/>
      <c r="AZF45" s="151"/>
      <c r="AZG45" s="151"/>
      <c r="AZH45" s="151"/>
      <c r="AZI45" s="151"/>
      <c r="AZJ45" s="151"/>
      <c r="AZK45" s="151"/>
      <c r="AZL45" s="151"/>
      <c r="AZM45" s="151"/>
      <c r="AZN45" s="151"/>
      <c r="AZO45" s="151"/>
      <c r="AZP45" s="151"/>
      <c r="AZQ45" s="151"/>
      <c r="AZR45" s="151"/>
      <c r="AZS45" s="151"/>
      <c r="AZT45" s="151"/>
      <c r="AZU45" s="151"/>
      <c r="AZV45" s="151"/>
      <c r="AZW45" s="151"/>
      <c r="AZX45" s="151"/>
      <c r="AZY45" s="151"/>
      <c r="AZZ45" s="151"/>
      <c r="BAA45" s="151"/>
      <c r="BAB45" s="151"/>
      <c r="BAC45" s="151"/>
      <c r="BAD45" s="151"/>
      <c r="BAE45" s="151"/>
      <c r="BAF45" s="151"/>
      <c r="BAG45" s="151"/>
      <c r="BAH45" s="151"/>
      <c r="BAI45" s="151"/>
      <c r="BAJ45" s="151"/>
      <c r="BAK45" s="151"/>
      <c r="BAL45" s="151"/>
      <c r="BAM45" s="151"/>
      <c r="BAN45" s="151"/>
      <c r="BAO45" s="151"/>
      <c r="BAP45" s="151"/>
      <c r="BAQ45" s="151"/>
      <c r="BAR45" s="151"/>
      <c r="BAS45" s="151"/>
      <c r="BAT45" s="151"/>
      <c r="BAU45" s="151"/>
      <c r="BAV45" s="151"/>
      <c r="BAW45" s="151"/>
      <c r="BAX45" s="151"/>
      <c r="BAY45" s="151"/>
      <c r="BAZ45" s="151"/>
      <c r="BBA45" s="151"/>
      <c r="BBB45" s="151"/>
      <c r="BBC45" s="151"/>
      <c r="BBD45" s="151"/>
      <c r="BBE45" s="151"/>
      <c r="BBF45" s="151"/>
      <c r="BBG45" s="151"/>
      <c r="BBH45" s="151"/>
      <c r="BBI45" s="151"/>
      <c r="BBJ45" s="151"/>
      <c r="BBK45" s="151"/>
      <c r="BBL45" s="151"/>
      <c r="BBM45" s="151"/>
      <c r="BBN45" s="151"/>
      <c r="BBO45" s="151"/>
      <c r="BBP45" s="151"/>
      <c r="BBQ45" s="151"/>
      <c r="BBR45" s="151"/>
      <c r="BBS45" s="151"/>
      <c r="BBT45" s="151"/>
      <c r="BBU45" s="151"/>
      <c r="BBV45" s="151"/>
      <c r="BBW45" s="151"/>
      <c r="BBX45" s="151"/>
      <c r="BBY45" s="151"/>
      <c r="BBZ45" s="151"/>
      <c r="BCA45" s="151"/>
      <c r="BCB45" s="151"/>
      <c r="BCC45" s="151"/>
      <c r="BCD45" s="151"/>
      <c r="BCE45" s="151"/>
      <c r="BCF45" s="151"/>
      <c r="BCG45" s="151"/>
      <c r="BCH45" s="151"/>
      <c r="BCI45" s="151"/>
      <c r="BCJ45" s="151"/>
      <c r="BCK45" s="151"/>
      <c r="BCL45" s="151"/>
      <c r="BCM45" s="151"/>
      <c r="BCN45" s="151"/>
      <c r="BCO45" s="151"/>
      <c r="BCP45" s="151"/>
      <c r="BCQ45" s="151"/>
      <c r="BCR45" s="151"/>
      <c r="BCS45" s="151"/>
      <c r="BCT45" s="151"/>
      <c r="BCU45" s="151"/>
      <c r="BCV45" s="151"/>
      <c r="BCW45" s="151"/>
      <c r="BCX45" s="151"/>
      <c r="BCY45" s="151"/>
      <c r="BCZ45" s="151"/>
      <c r="BDA45" s="151"/>
      <c r="BDB45" s="151"/>
      <c r="BDC45" s="151"/>
      <c r="BDD45" s="151"/>
      <c r="BDE45" s="151"/>
      <c r="BDF45" s="151"/>
      <c r="BDG45" s="151"/>
      <c r="BDH45" s="151"/>
      <c r="BDI45" s="151"/>
      <c r="BDJ45" s="151"/>
      <c r="BDK45" s="151"/>
      <c r="BDL45" s="151"/>
      <c r="BDM45" s="151"/>
      <c r="BDN45" s="151"/>
      <c r="BDO45" s="151"/>
      <c r="BDP45" s="151"/>
      <c r="BDQ45" s="151"/>
      <c r="BDR45" s="151"/>
      <c r="BDS45" s="151"/>
      <c r="BDT45" s="151"/>
      <c r="BDU45" s="151"/>
      <c r="BDV45" s="151"/>
      <c r="BDW45" s="151"/>
      <c r="BDX45" s="151"/>
      <c r="BDY45" s="151"/>
      <c r="BDZ45" s="151"/>
      <c r="BEA45" s="151"/>
      <c r="BEB45" s="151"/>
      <c r="BEC45" s="151"/>
      <c r="BED45" s="151"/>
      <c r="BEE45" s="151"/>
      <c r="BEF45" s="151"/>
      <c r="BEG45" s="151"/>
      <c r="BEH45" s="151"/>
      <c r="BEI45" s="151"/>
      <c r="BEJ45" s="151"/>
      <c r="BEK45" s="151"/>
      <c r="BEL45" s="151"/>
      <c r="BEM45" s="151"/>
      <c r="BEN45" s="151"/>
      <c r="BEO45" s="151"/>
      <c r="BEP45" s="151"/>
      <c r="BEQ45" s="151"/>
      <c r="BER45" s="151"/>
      <c r="BES45" s="151"/>
      <c r="BET45" s="151"/>
      <c r="BEU45" s="151"/>
      <c r="BEV45" s="151"/>
      <c r="BEW45" s="151"/>
      <c r="BEX45" s="151"/>
      <c r="BEY45" s="151"/>
      <c r="BEZ45" s="151"/>
      <c r="BFA45" s="151"/>
      <c r="BFB45" s="151"/>
      <c r="BFC45" s="151"/>
      <c r="BFD45" s="151"/>
      <c r="BFE45" s="151"/>
      <c r="BFF45" s="151"/>
      <c r="BFG45" s="151"/>
      <c r="BFH45" s="151"/>
      <c r="BFI45" s="151"/>
      <c r="BFJ45" s="151"/>
      <c r="BFK45" s="151"/>
      <c r="BFL45" s="151"/>
      <c r="BFM45" s="151"/>
      <c r="BFN45" s="151"/>
      <c r="BFO45" s="151"/>
      <c r="BFP45" s="151"/>
      <c r="BFQ45" s="151"/>
      <c r="BFR45" s="151"/>
      <c r="BFS45" s="151"/>
      <c r="BFT45" s="151"/>
      <c r="BFU45" s="151"/>
      <c r="BFV45" s="151"/>
      <c r="BFW45" s="151"/>
      <c r="BFX45" s="151"/>
      <c r="BFY45" s="151"/>
      <c r="BFZ45" s="151"/>
      <c r="BGA45" s="151"/>
      <c r="BGB45" s="151"/>
      <c r="BGC45" s="151"/>
      <c r="BGD45" s="151"/>
      <c r="BGE45" s="151"/>
      <c r="BGF45" s="151"/>
      <c r="BGG45" s="151"/>
      <c r="BGH45" s="151"/>
      <c r="BGI45" s="151"/>
      <c r="BGJ45" s="151"/>
      <c r="BGK45" s="151"/>
      <c r="BGL45" s="151"/>
      <c r="BGM45" s="151"/>
      <c r="BGN45" s="151"/>
      <c r="BGO45" s="151"/>
      <c r="BGP45" s="151"/>
      <c r="BGQ45" s="151"/>
      <c r="BGR45" s="151"/>
      <c r="BGS45" s="151"/>
      <c r="BGT45" s="151"/>
      <c r="BGU45" s="151"/>
      <c r="BGV45" s="151"/>
      <c r="BGW45" s="151"/>
      <c r="BGX45" s="151"/>
      <c r="BGY45" s="151"/>
      <c r="BGZ45" s="151"/>
      <c r="BHA45" s="151"/>
      <c r="BHB45" s="151"/>
      <c r="BHC45" s="151"/>
      <c r="BHD45" s="151"/>
      <c r="BHE45" s="151"/>
      <c r="BHF45" s="151"/>
      <c r="BHG45" s="151"/>
      <c r="BHH45" s="151"/>
      <c r="BHI45" s="151"/>
      <c r="BHJ45" s="151"/>
      <c r="BHK45" s="151"/>
      <c r="BHL45" s="151"/>
      <c r="BHM45" s="151"/>
      <c r="BHN45" s="151"/>
      <c r="BHO45" s="151"/>
      <c r="BHP45" s="151"/>
      <c r="BHQ45" s="151"/>
      <c r="BHR45" s="151"/>
      <c r="BHS45" s="151"/>
      <c r="BHT45" s="151"/>
      <c r="BHU45" s="151"/>
      <c r="BHV45" s="151"/>
      <c r="BHW45" s="151"/>
      <c r="BHX45" s="151"/>
      <c r="BHY45" s="151"/>
      <c r="BHZ45" s="151"/>
      <c r="BIA45" s="151"/>
      <c r="BIB45" s="151"/>
      <c r="BIC45" s="151"/>
      <c r="BID45" s="151"/>
      <c r="BIE45" s="151"/>
      <c r="BIF45" s="151"/>
      <c r="BIG45" s="151"/>
      <c r="BIH45" s="151"/>
      <c r="BII45" s="151"/>
      <c r="BIJ45" s="151"/>
      <c r="BIK45" s="151"/>
      <c r="BIL45" s="151"/>
      <c r="BIM45" s="151"/>
      <c r="BIN45" s="151"/>
      <c r="BIO45" s="151"/>
      <c r="BIP45" s="151"/>
      <c r="BIQ45" s="151"/>
      <c r="BIR45" s="151"/>
      <c r="BIS45" s="151"/>
      <c r="BIT45" s="151"/>
      <c r="BIU45" s="151"/>
      <c r="BIV45" s="151"/>
      <c r="BIW45" s="151"/>
      <c r="BIX45" s="151"/>
      <c r="BIY45" s="151"/>
      <c r="BIZ45" s="151"/>
      <c r="BJA45" s="151"/>
      <c r="BJB45" s="151"/>
      <c r="BJC45" s="151"/>
      <c r="BJD45" s="151"/>
      <c r="BJE45" s="151"/>
      <c r="BJF45" s="151"/>
      <c r="BJG45" s="151"/>
      <c r="BJH45" s="151"/>
      <c r="BJI45" s="151"/>
      <c r="BJJ45" s="151"/>
      <c r="BJK45" s="151"/>
      <c r="BJL45" s="151"/>
      <c r="BJM45" s="151"/>
      <c r="BJN45" s="151"/>
      <c r="BJO45" s="151"/>
      <c r="BJP45" s="151"/>
      <c r="BJQ45" s="151"/>
      <c r="BJR45" s="151"/>
      <c r="BJS45" s="151"/>
      <c r="BJT45" s="151"/>
      <c r="BJU45" s="151"/>
      <c r="BJV45" s="151"/>
      <c r="BJW45" s="151"/>
      <c r="BJX45" s="151"/>
      <c r="BJY45" s="151"/>
      <c r="BJZ45" s="151"/>
      <c r="BKA45" s="151"/>
      <c r="BKB45" s="151"/>
      <c r="BKC45" s="151"/>
      <c r="BKD45" s="151"/>
      <c r="BKE45" s="151"/>
      <c r="BKF45" s="151"/>
      <c r="BKG45" s="151"/>
      <c r="BKH45" s="151"/>
      <c r="BKI45" s="151"/>
      <c r="BKJ45" s="151"/>
      <c r="BKK45" s="151"/>
      <c r="BKL45" s="151"/>
      <c r="BKM45" s="151"/>
      <c r="BKN45" s="151"/>
      <c r="BKO45" s="151"/>
      <c r="BKP45" s="151"/>
      <c r="BKQ45" s="151"/>
      <c r="BKR45" s="151"/>
      <c r="BKS45" s="151"/>
      <c r="BKT45" s="151"/>
      <c r="BKU45" s="151"/>
      <c r="BKV45" s="151"/>
      <c r="BKW45" s="151"/>
      <c r="BKX45" s="151"/>
      <c r="BKY45" s="151"/>
      <c r="BKZ45" s="151"/>
      <c r="BLA45" s="151"/>
      <c r="BLB45" s="151"/>
      <c r="BLC45" s="151"/>
      <c r="BLD45" s="151"/>
      <c r="BLE45" s="151"/>
      <c r="BLF45" s="151"/>
      <c r="BLG45" s="151"/>
      <c r="BLH45" s="151"/>
      <c r="BLI45" s="151"/>
      <c r="BLJ45" s="151"/>
      <c r="BLK45" s="151"/>
      <c r="BLL45" s="151"/>
      <c r="BLM45" s="151"/>
      <c r="BLN45" s="151"/>
      <c r="BLO45" s="151"/>
      <c r="BLP45" s="151"/>
      <c r="BLQ45" s="151"/>
      <c r="BLR45" s="151"/>
      <c r="BLS45" s="151"/>
      <c r="BLT45" s="151"/>
      <c r="BLU45" s="151"/>
      <c r="BLV45" s="151"/>
      <c r="BLW45" s="151"/>
      <c r="BLX45" s="151"/>
      <c r="BLY45" s="151"/>
      <c r="BLZ45" s="151"/>
      <c r="BMA45" s="151"/>
      <c r="BMB45" s="151"/>
      <c r="BMC45" s="151"/>
      <c r="BMD45" s="151"/>
      <c r="BME45" s="151"/>
      <c r="BMF45" s="151"/>
      <c r="BMG45" s="151"/>
      <c r="BMH45" s="151"/>
      <c r="BMI45" s="151"/>
      <c r="BMJ45" s="151"/>
      <c r="BMK45" s="151"/>
      <c r="BML45" s="151"/>
      <c r="BMM45" s="151"/>
      <c r="BMN45" s="151"/>
      <c r="BMO45" s="151"/>
      <c r="BMP45" s="151"/>
      <c r="BMQ45" s="151"/>
      <c r="BMR45" s="151"/>
      <c r="BMS45" s="151"/>
      <c r="BMT45" s="151"/>
      <c r="BMU45" s="151"/>
      <c r="BMV45" s="151"/>
      <c r="BMW45" s="151"/>
      <c r="BMX45" s="151"/>
      <c r="BMY45" s="151"/>
      <c r="BMZ45" s="151"/>
      <c r="BNA45" s="151"/>
      <c r="BNB45" s="151"/>
      <c r="BNC45" s="151"/>
      <c r="BND45" s="151"/>
      <c r="BNE45" s="151"/>
      <c r="BNF45" s="151"/>
      <c r="BNG45" s="151"/>
      <c r="BNH45" s="151"/>
      <c r="BNI45" s="151"/>
      <c r="BNJ45" s="151"/>
      <c r="BNK45" s="151"/>
      <c r="BNL45" s="151"/>
      <c r="BNM45" s="151"/>
      <c r="BNN45" s="151"/>
      <c r="BNO45" s="151"/>
      <c r="BNP45" s="151"/>
      <c r="BNQ45" s="151"/>
      <c r="BNR45" s="151"/>
      <c r="BNS45" s="151"/>
      <c r="BNT45" s="151"/>
      <c r="BNU45" s="151"/>
      <c r="BNV45" s="151"/>
      <c r="BNW45" s="151"/>
      <c r="BNX45" s="151"/>
      <c r="BNY45" s="151"/>
      <c r="BNZ45" s="151"/>
      <c r="BOA45" s="151"/>
      <c r="BOB45" s="151"/>
      <c r="BOC45" s="151"/>
      <c r="BOD45" s="151"/>
      <c r="BOE45" s="151"/>
      <c r="BOF45" s="151"/>
      <c r="BOG45" s="151"/>
      <c r="BOH45" s="151"/>
      <c r="BOI45" s="151"/>
      <c r="BOJ45" s="151"/>
      <c r="BOK45" s="151"/>
      <c r="BOL45" s="151"/>
      <c r="BOM45" s="151"/>
      <c r="BON45" s="151"/>
      <c r="BOO45" s="151"/>
      <c r="BOP45" s="151"/>
      <c r="BOQ45" s="151"/>
      <c r="BOR45" s="151"/>
      <c r="BOS45" s="151"/>
      <c r="BOT45" s="151"/>
      <c r="BOU45" s="151"/>
      <c r="BOV45" s="151"/>
      <c r="BOW45" s="151"/>
      <c r="BOX45" s="151"/>
      <c r="BOY45" s="151"/>
      <c r="BOZ45" s="151"/>
      <c r="BPA45" s="151"/>
      <c r="BPB45" s="151"/>
      <c r="BPC45" s="151"/>
      <c r="BPD45" s="151"/>
      <c r="BPE45" s="151"/>
      <c r="BPF45" s="151"/>
      <c r="BPG45" s="151"/>
      <c r="BPH45" s="151"/>
      <c r="BPI45" s="151"/>
      <c r="BPJ45" s="151"/>
      <c r="BPK45" s="151"/>
      <c r="BPL45" s="151"/>
      <c r="BPM45" s="151"/>
      <c r="BPN45" s="151"/>
      <c r="BPO45" s="151"/>
      <c r="BPP45" s="151"/>
      <c r="BPQ45" s="151"/>
      <c r="BPR45" s="151"/>
      <c r="BPS45" s="151"/>
      <c r="BPT45" s="151"/>
      <c r="BPU45" s="151"/>
      <c r="BPV45" s="151"/>
      <c r="BPW45" s="151"/>
      <c r="BPX45" s="151"/>
      <c r="BPY45" s="151"/>
      <c r="BPZ45" s="151"/>
      <c r="BQA45" s="151"/>
      <c r="BQB45" s="151"/>
      <c r="BQC45" s="151"/>
      <c r="BQD45" s="151"/>
      <c r="BQE45" s="151"/>
      <c r="BQF45" s="151"/>
      <c r="BQG45" s="151"/>
      <c r="BQH45" s="151"/>
      <c r="BQI45" s="151"/>
      <c r="BQJ45" s="151"/>
      <c r="BQK45" s="151"/>
      <c r="BQL45" s="151"/>
      <c r="BQM45" s="151"/>
      <c r="BQN45" s="151"/>
      <c r="BQO45" s="151"/>
      <c r="BQP45" s="151"/>
      <c r="BQQ45" s="151"/>
      <c r="BQR45" s="151"/>
      <c r="BQS45" s="151"/>
      <c r="BQT45" s="151"/>
      <c r="BQU45" s="151"/>
      <c r="BQV45" s="151"/>
      <c r="BQW45" s="151"/>
      <c r="BQX45" s="151"/>
      <c r="BQY45" s="151"/>
      <c r="BQZ45" s="151"/>
      <c r="BRA45" s="151"/>
      <c r="BRB45" s="151"/>
      <c r="BRC45" s="151"/>
      <c r="BRD45" s="151"/>
      <c r="BRE45" s="151"/>
      <c r="BRF45" s="151"/>
      <c r="BRG45" s="151"/>
      <c r="BRH45" s="151"/>
      <c r="BRI45" s="151"/>
      <c r="BRJ45" s="151"/>
      <c r="BRK45" s="151"/>
      <c r="BRL45" s="151"/>
      <c r="BRM45" s="151"/>
      <c r="BRN45" s="151"/>
      <c r="BRO45" s="151"/>
      <c r="BRP45" s="151"/>
      <c r="BRQ45" s="151"/>
      <c r="BRR45" s="151"/>
      <c r="BRS45" s="151"/>
      <c r="BRT45" s="151"/>
      <c r="BRU45" s="151"/>
      <c r="BRV45" s="151"/>
      <c r="BRW45" s="151"/>
      <c r="BRX45" s="151"/>
      <c r="BRY45" s="151"/>
      <c r="BRZ45" s="151"/>
      <c r="BSA45" s="151"/>
      <c r="BSB45" s="151"/>
      <c r="BSC45" s="151"/>
      <c r="BSD45" s="151"/>
      <c r="BSE45" s="151"/>
      <c r="BSF45" s="151"/>
      <c r="BSG45" s="151"/>
      <c r="BSH45" s="151"/>
      <c r="BSI45" s="151"/>
      <c r="BSJ45" s="151"/>
      <c r="BSK45" s="151"/>
      <c r="BSL45" s="151"/>
      <c r="BSM45" s="151"/>
      <c r="BSN45" s="151"/>
      <c r="BSO45" s="151"/>
      <c r="BSP45" s="151"/>
      <c r="BSQ45" s="151"/>
      <c r="BSR45" s="151"/>
      <c r="BSS45" s="151"/>
      <c r="BST45" s="151"/>
      <c r="BSU45" s="151"/>
      <c r="BSV45" s="151"/>
      <c r="BSW45" s="151"/>
      <c r="BSX45" s="151"/>
      <c r="BSY45" s="151"/>
      <c r="BSZ45" s="151"/>
      <c r="BTA45" s="151"/>
      <c r="BTB45" s="151"/>
      <c r="BTC45" s="151"/>
      <c r="BTD45" s="151"/>
      <c r="BTE45" s="151"/>
      <c r="BTF45" s="151"/>
      <c r="BTG45" s="151"/>
      <c r="BTH45" s="151"/>
      <c r="BTI45" s="151"/>
      <c r="BTJ45" s="151"/>
      <c r="BTK45" s="151"/>
      <c r="BTL45" s="151"/>
      <c r="BTM45" s="151"/>
      <c r="BTN45" s="151"/>
      <c r="BTO45" s="151"/>
      <c r="BTP45" s="151"/>
      <c r="BTQ45" s="151"/>
      <c r="BTR45" s="151"/>
      <c r="BTS45" s="151"/>
      <c r="BTT45" s="151"/>
      <c r="BTU45" s="151"/>
      <c r="BTV45" s="151"/>
      <c r="BTW45" s="151"/>
      <c r="BTX45" s="151"/>
      <c r="BTY45" s="151"/>
      <c r="BTZ45" s="151"/>
      <c r="BUA45" s="151"/>
      <c r="BUB45" s="151"/>
      <c r="BUC45" s="151"/>
      <c r="BUD45" s="151"/>
      <c r="BUE45" s="151"/>
      <c r="BUF45" s="151"/>
      <c r="BUG45" s="151"/>
      <c r="BUH45" s="151"/>
      <c r="BUI45" s="151"/>
      <c r="BUJ45" s="151"/>
      <c r="BUK45" s="151"/>
      <c r="BUL45" s="151"/>
      <c r="BUM45" s="151"/>
      <c r="BUN45" s="151"/>
      <c r="BUO45" s="151"/>
      <c r="BUP45" s="151"/>
      <c r="BUQ45" s="151"/>
      <c r="BUR45" s="151"/>
      <c r="BUS45" s="151"/>
      <c r="BUT45" s="151"/>
      <c r="BUU45" s="151"/>
      <c r="BUV45" s="151"/>
      <c r="BUW45" s="151"/>
      <c r="BUX45" s="151"/>
      <c r="BUY45" s="151"/>
      <c r="BUZ45" s="151"/>
      <c r="BVA45" s="151"/>
      <c r="BVB45" s="151"/>
      <c r="BVC45" s="151"/>
      <c r="BVD45" s="151"/>
      <c r="BVE45" s="151"/>
      <c r="BVF45" s="151"/>
      <c r="BVG45" s="151"/>
      <c r="BVH45" s="151"/>
      <c r="BVI45" s="151"/>
      <c r="BVJ45" s="151"/>
      <c r="BVK45" s="151"/>
      <c r="BVL45" s="151"/>
      <c r="BVM45" s="151"/>
      <c r="BVN45" s="151"/>
      <c r="BVO45" s="151"/>
      <c r="BVP45" s="151"/>
      <c r="BVQ45" s="151"/>
      <c r="BVR45" s="151"/>
      <c r="BVS45" s="151"/>
      <c r="BVT45" s="151"/>
      <c r="BVU45" s="151"/>
      <c r="BVV45" s="151"/>
      <c r="BVW45" s="151"/>
      <c r="BVX45" s="151"/>
      <c r="BVY45" s="151"/>
      <c r="BVZ45" s="151"/>
      <c r="BWA45" s="151"/>
      <c r="BWB45" s="151"/>
      <c r="BWC45" s="151"/>
      <c r="BWD45" s="151"/>
      <c r="BWE45" s="151"/>
      <c r="BWF45" s="151"/>
      <c r="BWG45" s="151"/>
      <c r="BWH45" s="151"/>
      <c r="BWI45" s="151"/>
      <c r="BWJ45" s="151"/>
      <c r="BWK45" s="151"/>
      <c r="BWL45" s="151"/>
      <c r="BWM45" s="151"/>
      <c r="BWN45" s="151"/>
      <c r="BWO45" s="151"/>
      <c r="BWP45" s="151"/>
      <c r="BWQ45" s="151"/>
      <c r="BWR45" s="151"/>
      <c r="BWS45" s="151"/>
      <c r="BWT45" s="151"/>
      <c r="BWU45" s="151"/>
      <c r="BWV45" s="151"/>
      <c r="BWW45" s="151"/>
      <c r="BWX45" s="151"/>
      <c r="BWY45" s="151"/>
      <c r="BWZ45" s="151"/>
      <c r="BXA45" s="151"/>
      <c r="BXB45" s="151"/>
      <c r="BXC45" s="151"/>
      <c r="BXD45" s="151"/>
      <c r="BXE45" s="151"/>
      <c r="BXF45" s="151"/>
      <c r="BXG45" s="151"/>
      <c r="BXH45" s="151"/>
      <c r="BXI45" s="151"/>
      <c r="BXJ45" s="151"/>
      <c r="BXK45" s="151"/>
      <c r="BXL45" s="151"/>
      <c r="BXM45" s="151"/>
      <c r="BXN45" s="151"/>
      <c r="BXO45" s="151"/>
      <c r="BXP45" s="151"/>
      <c r="BXQ45" s="151"/>
      <c r="BXR45" s="151"/>
      <c r="BXS45" s="151"/>
      <c r="BXT45" s="151"/>
      <c r="BXU45" s="151"/>
      <c r="BXV45" s="151"/>
      <c r="BXW45" s="151"/>
      <c r="BXX45" s="151"/>
      <c r="BXY45" s="151"/>
      <c r="BXZ45" s="151"/>
      <c r="BYA45" s="151"/>
      <c r="BYB45" s="151"/>
      <c r="BYC45" s="151"/>
      <c r="BYD45" s="151"/>
      <c r="BYE45" s="151"/>
      <c r="BYF45" s="151"/>
      <c r="BYG45" s="151"/>
      <c r="BYH45" s="151"/>
      <c r="BYI45" s="151"/>
      <c r="BYJ45" s="151"/>
      <c r="BYK45" s="151"/>
      <c r="BYL45" s="151"/>
      <c r="BYM45" s="151"/>
      <c r="BYN45" s="151"/>
      <c r="BYO45" s="151"/>
      <c r="BYP45" s="151"/>
      <c r="BYQ45" s="151"/>
      <c r="BYR45" s="151"/>
      <c r="BYS45" s="151"/>
      <c r="BYT45" s="151"/>
      <c r="BYU45" s="151"/>
      <c r="BYV45" s="151"/>
      <c r="BYW45" s="151"/>
      <c r="BYX45" s="151"/>
      <c r="BYY45" s="151"/>
      <c r="BYZ45" s="151"/>
      <c r="BZA45" s="151"/>
      <c r="BZB45" s="151"/>
      <c r="BZC45" s="151"/>
      <c r="BZD45" s="151"/>
      <c r="BZE45" s="151"/>
      <c r="BZF45" s="151"/>
      <c r="BZG45" s="151"/>
      <c r="BZH45" s="151"/>
      <c r="BZI45" s="151"/>
      <c r="BZJ45" s="151"/>
      <c r="BZK45" s="151"/>
      <c r="BZL45" s="151"/>
      <c r="BZM45" s="151"/>
      <c r="BZN45" s="151"/>
      <c r="BZO45" s="151"/>
      <c r="BZP45" s="151"/>
      <c r="BZQ45" s="151"/>
      <c r="BZR45" s="151"/>
      <c r="BZS45" s="151"/>
      <c r="BZT45" s="151"/>
      <c r="BZU45" s="151"/>
      <c r="BZV45" s="151"/>
      <c r="BZW45" s="151"/>
      <c r="BZX45" s="151"/>
      <c r="BZY45" s="151"/>
      <c r="BZZ45" s="151"/>
      <c r="CAA45" s="151"/>
      <c r="CAB45" s="151"/>
      <c r="CAC45" s="151"/>
      <c r="CAD45" s="151"/>
      <c r="CAE45" s="151"/>
      <c r="CAF45" s="151"/>
      <c r="CAG45" s="151"/>
      <c r="CAH45" s="151"/>
      <c r="CAI45" s="151"/>
      <c r="CAJ45" s="151"/>
      <c r="CAK45" s="151"/>
      <c r="CAL45" s="151"/>
      <c r="CAM45" s="151"/>
      <c r="CAN45" s="151"/>
      <c r="CAO45" s="151"/>
      <c r="CAP45" s="151"/>
      <c r="CAQ45" s="151"/>
      <c r="CAR45" s="151"/>
      <c r="CAS45" s="151"/>
      <c r="CAT45" s="151"/>
      <c r="CAU45" s="151"/>
      <c r="CAV45" s="151"/>
      <c r="CAW45" s="151"/>
      <c r="CAX45" s="151"/>
      <c r="CAY45" s="151"/>
      <c r="CAZ45" s="151"/>
      <c r="CBA45" s="151"/>
      <c r="CBB45" s="151"/>
      <c r="CBC45" s="151"/>
      <c r="CBD45" s="151"/>
      <c r="CBE45" s="151"/>
      <c r="CBF45" s="151"/>
      <c r="CBG45" s="151"/>
      <c r="CBH45" s="151"/>
      <c r="CBI45" s="151"/>
      <c r="CBJ45" s="151"/>
      <c r="CBK45" s="151"/>
      <c r="CBL45" s="151"/>
      <c r="CBM45" s="151"/>
      <c r="CBN45" s="151"/>
      <c r="CBO45" s="151"/>
      <c r="CBP45" s="151"/>
      <c r="CBQ45" s="151"/>
      <c r="CBR45" s="151"/>
      <c r="CBS45" s="151"/>
      <c r="CBT45" s="151"/>
      <c r="CBU45" s="151"/>
      <c r="CBV45" s="151"/>
      <c r="CBW45" s="151"/>
      <c r="CBX45" s="151"/>
      <c r="CBY45" s="151"/>
      <c r="CBZ45" s="151"/>
      <c r="CCA45" s="151"/>
      <c r="CCB45" s="151"/>
      <c r="CCC45" s="151"/>
      <c r="CCD45" s="151"/>
      <c r="CCE45" s="151"/>
      <c r="CCF45" s="151"/>
      <c r="CCG45" s="151"/>
      <c r="CCH45" s="151"/>
      <c r="CCI45" s="151"/>
      <c r="CCJ45" s="151"/>
      <c r="CCK45" s="151"/>
      <c r="CCL45" s="151"/>
      <c r="CCM45" s="151"/>
      <c r="CCN45" s="151"/>
      <c r="CCO45" s="151"/>
      <c r="CCP45" s="151"/>
      <c r="CCQ45" s="151"/>
      <c r="CCR45" s="151"/>
      <c r="CCS45" s="151"/>
      <c r="CCT45" s="151"/>
      <c r="CCU45" s="151"/>
      <c r="CCV45" s="151"/>
      <c r="CCW45" s="151"/>
      <c r="CCX45" s="151"/>
      <c r="CCY45" s="151"/>
      <c r="CCZ45" s="151"/>
      <c r="CDA45" s="151"/>
      <c r="CDB45" s="151"/>
      <c r="CDC45" s="151"/>
      <c r="CDD45" s="151"/>
      <c r="CDE45" s="151"/>
      <c r="CDF45" s="151"/>
      <c r="CDG45" s="151"/>
      <c r="CDH45" s="151"/>
      <c r="CDI45" s="151"/>
      <c r="CDJ45" s="151"/>
      <c r="CDK45" s="151"/>
      <c r="CDL45" s="151"/>
      <c r="CDM45" s="151"/>
      <c r="CDN45" s="151"/>
      <c r="CDO45" s="151"/>
      <c r="CDP45" s="151"/>
      <c r="CDQ45" s="151"/>
      <c r="CDR45" s="151"/>
      <c r="CDS45" s="151"/>
      <c r="CDT45" s="151"/>
      <c r="CDU45" s="151"/>
      <c r="CDV45" s="151"/>
      <c r="CDW45" s="151"/>
      <c r="CDX45" s="151"/>
      <c r="CDY45" s="151"/>
      <c r="CDZ45" s="151"/>
      <c r="CEA45" s="151"/>
      <c r="CEB45" s="151"/>
      <c r="CEC45" s="151"/>
      <c r="CED45" s="151"/>
      <c r="CEE45" s="151"/>
      <c r="CEF45" s="151"/>
      <c r="CEG45" s="151"/>
      <c r="CEH45" s="151"/>
      <c r="CEI45" s="151"/>
      <c r="CEJ45" s="151"/>
      <c r="CEK45" s="151"/>
      <c r="CEL45" s="151"/>
      <c r="CEM45" s="151"/>
      <c r="CEN45" s="151"/>
      <c r="CEO45" s="151"/>
      <c r="CEP45" s="151"/>
      <c r="CEQ45" s="151"/>
      <c r="CER45" s="151"/>
      <c r="CES45" s="151"/>
      <c r="CET45" s="151"/>
      <c r="CEU45" s="151"/>
      <c r="CEV45" s="151"/>
      <c r="CEW45" s="151"/>
      <c r="CEX45" s="151"/>
      <c r="CEY45" s="151"/>
      <c r="CEZ45" s="151"/>
      <c r="CFA45" s="151"/>
      <c r="CFB45" s="151"/>
      <c r="CFC45" s="151"/>
      <c r="CFD45" s="151"/>
      <c r="CFE45" s="151"/>
      <c r="CFF45" s="151"/>
      <c r="CFG45" s="151"/>
      <c r="CFH45" s="151"/>
      <c r="CFI45" s="151"/>
      <c r="CFJ45" s="151"/>
      <c r="CFK45" s="151"/>
      <c r="CFL45" s="151"/>
      <c r="CFM45" s="151"/>
      <c r="CFN45" s="151"/>
      <c r="CFO45" s="151"/>
      <c r="CFP45" s="151"/>
      <c r="CFQ45" s="151"/>
      <c r="CFR45" s="151"/>
      <c r="CFS45" s="151"/>
      <c r="CFT45" s="151"/>
      <c r="CFU45" s="151"/>
      <c r="CFV45" s="151"/>
      <c r="CFW45" s="151"/>
      <c r="CFX45" s="151"/>
      <c r="CFY45" s="151"/>
      <c r="CFZ45" s="151"/>
      <c r="CGA45" s="151"/>
      <c r="CGB45" s="151"/>
      <c r="CGC45" s="151"/>
      <c r="CGD45" s="151"/>
      <c r="CGE45" s="151"/>
      <c r="CGF45" s="151"/>
      <c r="CGG45" s="151"/>
      <c r="CGH45" s="151"/>
      <c r="CGI45" s="151"/>
      <c r="CGJ45" s="151"/>
      <c r="CGK45" s="151"/>
      <c r="CGL45" s="151"/>
      <c r="CGM45" s="151"/>
      <c r="CGN45" s="151"/>
      <c r="CGO45" s="151"/>
      <c r="CGP45" s="151"/>
      <c r="CGQ45" s="151"/>
      <c r="CGR45" s="151"/>
      <c r="CGS45" s="151"/>
      <c r="CGT45" s="151"/>
      <c r="CGU45" s="151"/>
      <c r="CGV45" s="151"/>
      <c r="CGW45" s="151"/>
      <c r="CGX45" s="151"/>
      <c r="CGY45" s="151"/>
      <c r="CGZ45" s="151"/>
      <c r="CHA45" s="151"/>
      <c r="CHB45" s="151"/>
      <c r="CHC45" s="151"/>
      <c r="CHD45" s="151"/>
      <c r="CHE45" s="151"/>
      <c r="CHF45" s="151"/>
      <c r="CHG45" s="151"/>
      <c r="CHH45" s="151"/>
      <c r="CHI45" s="151"/>
      <c r="CHJ45" s="151"/>
      <c r="CHK45" s="151"/>
      <c r="CHL45" s="151"/>
      <c r="CHM45" s="151"/>
      <c r="CHN45" s="151"/>
      <c r="CHO45" s="151"/>
      <c r="CHP45" s="151"/>
      <c r="CHQ45" s="151"/>
      <c r="CHR45" s="151"/>
      <c r="CHS45" s="151"/>
      <c r="CHT45" s="151"/>
      <c r="CHU45" s="151"/>
      <c r="CHV45" s="151"/>
      <c r="CHW45" s="151"/>
      <c r="CHX45" s="151"/>
      <c r="CHY45" s="151"/>
      <c r="CHZ45" s="151"/>
      <c r="CIA45" s="151"/>
      <c r="CIB45" s="151"/>
      <c r="CIC45" s="151"/>
      <c r="CID45" s="151"/>
      <c r="CIE45" s="151"/>
      <c r="CIF45" s="151"/>
      <c r="CIG45" s="151"/>
      <c r="CIH45" s="151"/>
      <c r="CII45" s="151"/>
      <c r="CIJ45" s="151"/>
      <c r="CIK45" s="151"/>
      <c r="CIL45" s="151"/>
      <c r="CIM45" s="151"/>
      <c r="CIN45" s="151"/>
      <c r="CIO45" s="151"/>
      <c r="CIP45" s="151"/>
      <c r="CIQ45" s="151"/>
      <c r="CIR45" s="151"/>
      <c r="CIS45" s="151"/>
      <c r="CIT45" s="151"/>
      <c r="CIU45" s="151"/>
      <c r="CIV45" s="151"/>
      <c r="CIW45" s="151"/>
      <c r="CIX45" s="151"/>
      <c r="CIY45" s="151"/>
      <c r="CIZ45" s="151"/>
      <c r="CJA45" s="151"/>
      <c r="CJB45" s="151"/>
      <c r="CJC45" s="151"/>
      <c r="CJD45" s="151"/>
      <c r="CJE45" s="151"/>
      <c r="CJF45" s="151"/>
      <c r="CJG45" s="151"/>
      <c r="CJH45" s="151"/>
      <c r="CJI45" s="151"/>
      <c r="CJJ45" s="151"/>
      <c r="CJK45" s="151"/>
      <c r="CJL45" s="151"/>
      <c r="CJM45" s="151"/>
      <c r="CJN45" s="151"/>
      <c r="CJO45" s="151"/>
      <c r="CJP45" s="151"/>
      <c r="CJQ45" s="151"/>
      <c r="CJR45" s="151"/>
      <c r="CJS45" s="151"/>
      <c r="CJT45" s="151"/>
      <c r="CJU45" s="151"/>
      <c r="CJV45" s="151"/>
      <c r="CJW45" s="151"/>
      <c r="CJX45" s="151"/>
      <c r="CJY45" s="151"/>
      <c r="CJZ45" s="151"/>
      <c r="CKA45" s="151"/>
      <c r="CKB45" s="151"/>
      <c r="CKC45" s="151"/>
      <c r="CKD45" s="151"/>
      <c r="CKE45" s="151"/>
      <c r="CKF45" s="151"/>
      <c r="CKG45" s="151"/>
      <c r="CKH45" s="151"/>
      <c r="CKI45" s="151"/>
      <c r="CKJ45" s="151"/>
      <c r="CKK45" s="151"/>
      <c r="CKL45" s="151"/>
      <c r="CKM45" s="151"/>
      <c r="CKN45" s="151"/>
      <c r="CKO45" s="151"/>
      <c r="CKP45" s="151"/>
      <c r="CKQ45" s="151"/>
      <c r="CKR45" s="151"/>
      <c r="CKS45" s="151"/>
      <c r="CKT45" s="151"/>
      <c r="CKU45" s="151"/>
      <c r="CKV45" s="151"/>
      <c r="CKW45" s="151"/>
      <c r="CKX45" s="151"/>
      <c r="CKY45" s="151"/>
      <c r="CKZ45" s="151"/>
      <c r="CLA45" s="151"/>
      <c r="CLB45" s="151"/>
      <c r="CLC45" s="151"/>
      <c r="CLD45" s="151"/>
      <c r="CLE45" s="151"/>
      <c r="CLF45" s="151"/>
      <c r="CLG45" s="151"/>
      <c r="CLH45" s="151"/>
      <c r="CLI45" s="151"/>
      <c r="CLJ45" s="151"/>
      <c r="CLK45" s="151"/>
      <c r="CLL45" s="151"/>
      <c r="CLM45" s="151"/>
      <c r="CLN45" s="151"/>
      <c r="CLO45" s="151"/>
      <c r="CLP45" s="151"/>
      <c r="CLQ45" s="151"/>
      <c r="CLR45" s="151"/>
      <c r="CLS45" s="151"/>
      <c r="CLT45" s="151"/>
      <c r="CLU45" s="151"/>
      <c r="CLV45" s="151"/>
      <c r="CLW45" s="151"/>
      <c r="CLX45" s="151"/>
      <c r="CLY45" s="151"/>
      <c r="CLZ45" s="151"/>
      <c r="CMA45" s="151"/>
      <c r="CMB45" s="151"/>
      <c r="CMC45" s="151"/>
      <c r="CMD45" s="151"/>
      <c r="CME45" s="151"/>
      <c r="CMF45" s="151"/>
      <c r="CMG45" s="151"/>
      <c r="CMH45" s="151"/>
      <c r="CMI45" s="151"/>
      <c r="CMJ45" s="151"/>
      <c r="CMK45" s="151"/>
      <c r="CML45" s="151"/>
      <c r="CMM45" s="151"/>
      <c r="CMN45" s="151"/>
      <c r="CMO45" s="151"/>
      <c r="CMP45" s="151"/>
      <c r="CMQ45" s="151"/>
      <c r="CMR45" s="151"/>
      <c r="CMS45" s="151"/>
      <c r="CMT45" s="151"/>
      <c r="CMU45" s="151"/>
      <c r="CMV45" s="151"/>
      <c r="CMW45" s="151"/>
      <c r="CMX45" s="151"/>
      <c r="CMY45" s="151"/>
      <c r="CMZ45" s="151"/>
      <c r="CNA45" s="151"/>
      <c r="CNB45" s="151"/>
      <c r="CNC45" s="151"/>
      <c r="CND45" s="151"/>
      <c r="CNE45" s="151"/>
      <c r="CNF45" s="151"/>
      <c r="CNG45" s="151"/>
      <c r="CNH45" s="151"/>
      <c r="CNI45" s="151"/>
      <c r="CNJ45" s="151"/>
      <c r="CNK45" s="151"/>
      <c r="CNL45" s="151"/>
      <c r="CNM45" s="151"/>
      <c r="CNN45" s="151"/>
      <c r="CNO45" s="151"/>
      <c r="CNP45" s="151"/>
      <c r="CNQ45" s="151"/>
      <c r="CNR45" s="151"/>
      <c r="CNS45" s="151"/>
      <c r="CNT45" s="151"/>
      <c r="CNU45" s="151"/>
      <c r="CNV45" s="151"/>
      <c r="CNW45" s="151"/>
      <c r="CNX45" s="151"/>
      <c r="CNY45" s="151"/>
      <c r="CNZ45" s="151"/>
      <c r="COA45" s="151"/>
      <c r="COB45" s="151"/>
      <c r="COC45" s="151"/>
      <c r="COD45" s="151"/>
      <c r="COE45" s="151"/>
      <c r="COF45" s="151"/>
      <c r="COG45" s="151"/>
      <c r="COH45" s="151"/>
      <c r="COI45" s="151"/>
      <c r="COJ45" s="151"/>
      <c r="COK45" s="151"/>
      <c r="COL45" s="151"/>
      <c r="COM45" s="151"/>
      <c r="CON45" s="151"/>
      <c r="COO45" s="151"/>
      <c r="COP45" s="151"/>
      <c r="COQ45" s="151"/>
      <c r="COR45" s="151"/>
      <c r="COS45" s="151"/>
      <c r="COT45" s="151"/>
      <c r="COU45" s="151"/>
      <c r="COV45" s="151"/>
      <c r="COW45" s="151"/>
      <c r="COX45" s="151"/>
      <c r="COY45" s="151"/>
      <c r="COZ45" s="151"/>
      <c r="CPA45" s="151"/>
      <c r="CPB45" s="151"/>
      <c r="CPC45" s="151"/>
      <c r="CPD45" s="151"/>
      <c r="CPE45" s="151"/>
      <c r="CPF45" s="151"/>
      <c r="CPG45" s="151"/>
      <c r="CPH45" s="151"/>
      <c r="CPI45" s="151"/>
      <c r="CPJ45" s="151"/>
      <c r="CPK45" s="151"/>
      <c r="CPL45" s="151"/>
      <c r="CPM45" s="151"/>
      <c r="CPN45" s="151"/>
      <c r="CPO45" s="151"/>
      <c r="CPP45" s="151"/>
      <c r="CPQ45" s="151"/>
      <c r="CPR45" s="151"/>
      <c r="CPS45" s="151"/>
      <c r="CPT45" s="151"/>
      <c r="CPU45" s="151"/>
      <c r="CPV45" s="151"/>
      <c r="CPW45" s="151"/>
      <c r="CPX45" s="151"/>
      <c r="CPY45" s="151"/>
      <c r="CPZ45" s="151"/>
      <c r="CQA45" s="151"/>
      <c r="CQB45" s="151"/>
      <c r="CQC45" s="151"/>
      <c r="CQD45" s="151"/>
      <c r="CQE45" s="151"/>
      <c r="CQF45" s="151"/>
      <c r="CQG45" s="151"/>
      <c r="CQH45" s="151"/>
      <c r="CQI45" s="151"/>
      <c r="CQJ45" s="151"/>
      <c r="CQK45" s="151"/>
      <c r="CQL45" s="151"/>
      <c r="CQM45" s="151"/>
      <c r="CQN45" s="151"/>
      <c r="CQO45" s="151"/>
      <c r="CQP45" s="151"/>
      <c r="CQQ45" s="151"/>
      <c r="CQR45" s="151"/>
      <c r="CQS45" s="151"/>
      <c r="CQT45" s="151"/>
      <c r="CQU45" s="151"/>
      <c r="CQV45" s="151"/>
      <c r="CQW45" s="151"/>
      <c r="CQX45" s="151"/>
      <c r="CQY45" s="151"/>
      <c r="CQZ45" s="151"/>
      <c r="CRA45" s="151"/>
      <c r="CRB45" s="151"/>
      <c r="CRC45" s="151"/>
      <c r="CRD45" s="151"/>
      <c r="CRE45" s="151"/>
      <c r="CRF45" s="151"/>
      <c r="CRG45" s="151"/>
      <c r="CRH45" s="151"/>
      <c r="CRI45" s="151"/>
      <c r="CRJ45" s="151"/>
      <c r="CRK45" s="151"/>
      <c r="CRL45" s="151"/>
      <c r="CRM45" s="151"/>
      <c r="CRN45" s="151"/>
      <c r="CRO45" s="151"/>
      <c r="CRP45" s="151"/>
      <c r="CRQ45" s="151"/>
      <c r="CRR45" s="151"/>
      <c r="CRS45" s="151"/>
      <c r="CRT45" s="151"/>
      <c r="CRU45" s="151"/>
      <c r="CRV45" s="151"/>
      <c r="CRW45" s="151"/>
      <c r="CRX45" s="151"/>
      <c r="CRY45" s="151"/>
      <c r="CRZ45" s="151"/>
      <c r="CSA45" s="151"/>
      <c r="CSB45" s="151"/>
      <c r="CSC45" s="151"/>
      <c r="CSD45" s="151"/>
      <c r="CSE45" s="151"/>
      <c r="CSF45" s="151"/>
      <c r="CSG45" s="151"/>
      <c r="CSH45" s="151"/>
      <c r="CSI45" s="151"/>
      <c r="CSJ45" s="151"/>
      <c r="CSK45" s="151"/>
      <c r="CSL45" s="151"/>
      <c r="CSM45" s="151"/>
      <c r="CSN45" s="151"/>
      <c r="CSO45" s="151"/>
      <c r="CSP45" s="151"/>
      <c r="CSQ45" s="151"/>
      <c r="CSR45" s="151"/>
      <c r="CSS45" s="151"/>
      <c r="CST45" s="151"/>
      <c r="CSU45" s="151"/>
      <c r="CSV45" s="151"/>
      <c r="CSW45" s="151"/>
      <c r="CSX45" s="151"/>
      <c r="CSY45" s="151"/>
      <c r="CSZ45" s="151"/>
      <c r="CTA45" s="151"/>
      <c r="CTB45" s="151"/>
      <c r="CTC45" s="151"/>
      <c r="CTD45" s="151"/>
      <c r="CTE45" s="151"/>
      <c r="CTF45" s="151"/>
      <c r="CTG45" s="151"/>
      <c r="CTH45" s="151"/>
      <c r="CTI45" s="151"/>
      <c r="CTJ45" s="151"/>
      <c r="CTK45" s="151"/>
      <c r="CTL45" s="151"/>
      <c r="CTM45" s="151"/>
      <c r="CTN45" s="151"/>
      <c r="CTO45" s="151"/>
      <c r="CTP45" s="151"/>
      <c r="CTQ45" s="151"/>
      <c r="CTR45" s="151"/>
      <c r="CTS45" s="151"/>
      <c r="CTT45" s="151"/>
      <c r="CTU45" s="151"/>
      <c r="CTV45" s="151"/>
      <c r="CTW45" s="151"/>
      <c r="CTX45" s="151"/>
      <c r="CTY45" s="151"/>
      <c r="CTZ45" s="151"/>
      <c r="CUA45" s="151"/>
      <c r="CUB45" s="151"/>
      <c r="CUC45" s="151"/>
      <c r="CUD45" s="151"/>
      <c r="CUE45" s="151"/>
      <c r="CUF45" s="151"/>
      <c r="CUG45" s="151"/>
      <c r="CUH45" s="151"/>
      <c r="CUI45" s="151"/>
      <c r="CUJ45" s="151"/>
      <c r="CUK45" s="151"/>
      <c r="CUL45" s="151"/>
      <c r="CUM45" s="151"/>
      <c r="CUN45" s="151"/>
      <c r="CUO45" s="151"/>
      <c r="CUP45" s="151"/>
      <c r="CUQ45" s="151"/>
      <c r="CUR45" s="151"/>
      <c r="CUS45" s="151"/>
      <c r="CUT45" s="151"/>
      <c r="CUU45" s="151"/>
      <c r="CUV45" s="151"/>
      <c r="CUW45" s="151"/>
      <c r="CUX45" s="151"/>
      <c r="CUY45" s="151"/>
      <c r="CUZ45" s="151"/>
      <c r="CVA45" s="151"/>
      <c r="CVB45" s="151"/>
      <c r="CVC45" s="151"/>
      <c r="CVD45" s="151"/>
      <c r="CVE45" s="151"/>
      <c r="CVF45" s="151"/>
      <c r="CVG45" s="151"/>
      <c r="CVH45" s="151"/>
      <c r="CVI45" s="151"/>
      <c r="CVJ45" s="151"/>
      <c r="CVK45" s="151"/>
      <c r="CVL45" s="151"/>
      <c r="CVM45" s="151"/>
      <c r="CVN45" s="151"/>
      <c r="CVO45" s="151"/>
      <c r="CVP45" s="151"/>
      <c r="CVQ45" s="151"/>
      <c r="CVR45" s="151"/>
      <c r="CVS45" s="151"/>
      <c r="CVT45" s="151"/>
      <c r="CVU45" s="151"/>
      <c r="CVV45" s="151"/>
      <c r="CVW45" s="151"/>
      <c r="CVX45" s="151"/>
      <c r="CVY45" s="151"/>
      <c r="CVZ45" s="151"/>
      <c r="CWA45" s="151"/>
      <c r="CWB45" s="151"/>
      <c r="CWC45" s="151"/>
      <c r="CWD45" s="151"/>
      <c r="CWE45" s="151"/>
      <c r="CWF45" s="151"/>
      <c r="CWG45" s="151"/>
      <c r="CWH45" s="151"/>
      <c r="CWI45" s="151"/>
      <c r="CWJ45" s="151"/>
      <c r="CWK45" s="151"/>
      <c r="CWL45" s="151"/>
      <c r="CWM45" s="151"/>
      <c r="CWN45" s="151"/>
      <c r="CWO45" s="151"/>
      <c r="CWP45" s="151"/>
      <c r="CWQ45" s="151"/>
      <c r="CWR45" s="151"/>
      <c r="CWS45" s="151"/>
      <c r="CWT45" s="151"/>
      <c r="CWU45" s="151"/>
      <c r="CWV45" s="151"/>
      <c r="CWW45" s="151"/>
      <c r="CWX45" s="151"/>
      <c r="CWY45" s="151"/>
      <c r="CWZ45" s="151"/>
      <c r="CXA45" s="151"/>
      <c r="CXB45" s="151"/>
      <c r="CXC45" s="151"/>
      <c r="CXD45" s="151"/>
      <c r="CXE45" s="151"/>
      <c r="CXF45" s="151"/>
      <c r="CXG45" s="151"/>
      <c r="CXH45" s="151"/>
      <c r="CXI45" s="151"/>
      <c r="CXJ45" s="151"/>
      <c r="CXK45" s="151"/>
      <c r="CXL45" s="151"/>
      <c r="CXM45" s="151"/>
      <c r="CXN45" s="151"/>
      <c r="CXO45" s="151"/>
      <c r="CXP45" s="151"/>
      <c r="CXQ45" s="151"/>
      <c r="CXR45" s="151"/>
      <c r="CXS45" s="151"/>
      <c r="CXT45" s="151"/>
      <c r="CXU45" s="151"/>
      <c r="CXV45" s="151"/>
      <c r="CXW45" s="151"/>
      <c r="CXX45" s="151"/>
      <c r="CXY45" s="151"/>
      <c r="CXZ45" s="151"/>
      <c r="CYA45" s="151"/>
      <c r="CYB45" s="151"/>
      <c r="CYC45" s="151"/>
      <c r="CYD45" s="151"/>
      <c r="CYE45" s="151"/>
      <c r="CYF45" s="151"/>
      <c r="CYG45" s="151"/>
      <c r="CYH45" s="151"/>
      <c r="CYI45" s="151"/>
      <c r="CYJ45" s="151"/>
      <c r="CYK45" s="151"/>
      <c r="CYL45" s="151"/>
      <c r="CYM45" s="151"/>
      <c r="CYN45" s="151"/>
      <c r="CYO45" s="151"/>
      <c r="CYP45" s="151"/>
      <c r="CYQ45" s="151"/>
      <c r="CYR45" s="151"/>
      <c r="CYS45" s="151"/>
      <c r="CYT45" s="151"/>
      <c r="CYU45" s="151"/>
      <c r="CYV45" s="151"/>
      <c r="CYW45" s="151"/>
      <c r="CYX45" s="151"/>
      <c r="CYY45" s="151"/>
      <c r="CYZ45" s="151"/>
      <c r="CZA45" s="151"/>
      <c r="CZB45" s="151"/>
      <c r="CZC45" s="151"/>
      <c r="CZD45" s="151"/>
      <c r="CZE45" s="151"/>
      <c r="CZF45" s="151"/>
      <c r="CZG45" s="151"/>
      <c r="CZH45" s="151"/>
      <c r="CZI45" s="151"/>
      <c r="CZJ45" s="151"/>
      <c r="CZK45" s="151"/>
      <c r="CZL45" s="151"/>
      <c r="CZM45" s="151"/>
      <c r="CZN45" s="151"/>
      <c r="CZO45" s="151"/>
      <c r="CZP45" s="151"/>
      <c r="CZQ45" s="151"/>
      <c r="CZR45" s="151"/>
      <c r="CZS45" s="151"/>
      <c r="CZT45" s="151"/>
      <c r="CZU45" s="151"/>
      <c r="CZV45" s="151"/>
      <c r="CZW45" s="151"/>
      <c r="CZX45" s="151"/>
      <c r="CZY45" s="151"/>
      <c r="CZZ45" s="151"/>
      <c r="DAA45" s="151"/>
      <c r="DAB45" s="151"/>
      <c r="DAC45" s="151"/>
      <c r="DAD45" s="151"/>
      <c r="DAE45" s="151"/>
      <c r="DAF45" s="151"/>
      <c r="DAG45" s="151"/>
      <c r="DAH45" s="151"/>
      <c r="DAI45" s="151"/>
      <c r="DAJ45" s="151"/>
      <c r="DAK45" s="151"/>
      <c r="DAL45" s="151"/>
      <c r="DAM45" s="151"/>
      <c r="DAN45" s="151"/>
      <c r="DAO45" s="151"/>
      <c r="DAP45" s="151"/>
      <c r="DAQ45" s="151"/>
      <c r="DAR45" s="151"/>
      <c r="DAS45" s="151"/>
      <c r="DAT45" s="151"/>
      <c r="DAU45" s="151"/>
      <c r="DAV45" s="151"/>
      <c r="DAW45" s="151"/>
      <c r="DAX45" s="151"/>
      <c r="DAY45" s="151"/>
      <c r="DAZ45" s="151"/>
      <c r="DBA45" s="151"/>
      <c r="DBB45" s="151"/>
      <c r="DBC45" s="151"/>
      <c r="DBD45" s="151"/>
      <c r="DBE45" s="151"/>
      <c r="DBF45" s="151"/>
      <c r="DBG45" s="151"/>
      <c r="DBH45" s="151"/>
      <c r="DBI45" s="151"/>
      <c r="DBJ45" s="151"/>
      <c r="DBK45" s="151"/>
      <c r="DBL45" s="151"/>
      <c r="DBM45" s="151"/>
      <c r="DBN45" s="151"/>
      <c r="DBO45" s="151"/>
      <c r="DBP45" s="151"/>
      <c r="DBQ45" s="151"/>
      <c r="DBR45" s="151"/>
      <c r="DBS45" s="151"/>
      <c r="DBT45" s="151"/>
      <c r="DBU45" s="151"/>
      <c r="DBV45" s="151"/>
      <c r="DBW45" s="151"/>
      <c r="DBX45" s="151"/>
      <c r="DBY45" s="151"/>
      <c r="DBZ45" s="151"/>
      <c r="DCA45" s="151"/>
      <c r="DCB45" s="151"/>
      <c r="DCC45" s="151"/>
      <c r="DCD45" s="151"/>
      <c r="DCE45" s="151"/>
      <c r="DCF45" s="151"/>
      <c r="DCG45" s="151"/>
      <c r="DCH45" s="151"/>
      <c r="DCI45" s="151"/>
      <c r="DCJ45" s="151"/>
      <c r="DCK45" s="151"/>
      <c r="DCL45" s="151"/>
      <c r="DCM45" s="151"/>
      <c r="DCN45" s="151"/>
      <c r="DCO45" s="151"/>
      <c r="DCP45" s="151"/>
      <c r="DCQ45" s="151"/>
      <c r="DCR45" s="151"/>
      <c r="DCS45" s="151"/>
      <c r="DCT45" s="151"/>
      <c r="DCU45" s="151"/>
      <c r="DCV45" s="151"/>
      <c r="DCW45" s="151"/>
      <c r="DCX45" s="151"/>
      <c r="DCY45" s="151"/>
      <c r="DCZ45" s="151"/>
      <c r="DDA45" s="151"/>
      <c r="DDB45" s="151"/>
      <c r="DDC45" s="151"/>
      <c r="DDD45" s="151"/>
      <c r="DDE45" s="151"/>
      <c r="DDF45" s="151"/>
      <c r="DDG45" s="151"/>
      <c r="DDH45" s="151"/>
      <c r="DDI45" s="151"/>
      <c r="DDJ45" s="151"/>
      <c r="DDK45" s="151"/>
      <c r="DDL45" s="151"/>
      <c r="DDM45" s="151"/>
      <c r="DDN45" s="151"/>
      <c r="DDO45" s="151"/>
      <c r="DDP45" s="151"/>
      <c r="DDQ45" s="151"/>
      <c r="DDR45" s="151"/>
      <c r="DDS45" s="151"/>
      <c r="DDT45" s="151"/>
      <c r="DDU45" s="151"/>
      <c r="DDV45" s="151"/>
      <c r="DDW45" s="151"/>
      <c r="DDX45" s="151"/>
      <c r="DDY45" s="151"/>
      <c r="DDZ45" s="151"/>
      <c r="DEA45" s="151"/>
      <c r="DEB45" s="151"/>
      <c r="DEC45" s="151"/>
      <c r="DED45" s="151"/>
      <c r="DEE45" s="151"/>
      <c r="DEF45" s="151"/>
      <c r="DEG45" s="151"/>
      <c r="DEH45" s="151"/>
      <c r="DEI45" s="151"/>
      <c r="DEJ45" s="151"/>
      <c r="DEK45" s="151"/>
      <c r="DEL45" s="151"/>
      <c r="DEM45" s="151"/>
      <c r="DEN45" s="151"/>
      <c r="DEO45" s="151"/>
      <c r="DEP45" s="151"/>
      <c r="DEQ45" s="151"/>
      <c r="DER45" s="151"/>
      <c r="DES45" s="151"/>
      <c r="DET45" s="151"/>
      <c r="DEU45" s="151"/>
      <c r="DEV45" s="151"/>
      <c r="DEW45" s="151"/>
      <c r="DEX45" s="151"/>
      <c r="DEY45" s="151"/>
      <c r="DEZ45" s="151"/>
      <c r="DFA45" s="151"/>
      <c r="DFB45" s="151"/>
      <c r="DFC45" s="151"/>
      <c r="DFD45" s="151"/>
      <c r="DFE45" s="151"/>
      <c r="DFF45" s="151"/>
      <c r="DFG45" s="151"/>
      <c r="DFH45" s="151"/>
      <c r="DFI45" s="151"/>
      <c r="DFJ45" s="151"/>
      <c r="DFK45" s="151"/>
      <c r="DFL45" s="151"/>
      <c r="DFM45" s="151"/>
      <c r="DFN45" s="151"/>
      <c r="DFO45" s="151"/>
      <c r="DFP45" s="151"/>
      <c r="DFQ45" s="151"/>
      <c r="DFR45" s="151"/>
      <c r="DFS45" s="151"/>
      <c r="DFT45" s="151"/>
      <c r="DFU45" s="151"/>
      <c r="DFV45" s="151"/>
      <c r="DFW45" s="151"/>
      <c r="DFX45" s="151"/>
      <c r="DFY45" s="151"/>
      <c r="DFZ45" s="151"/>
      <c r="DGA45" s="151"/>
      <c r="DGB45" s="151"/>
      <c r="DGC45" s="151"/>
      <c r="DGD45" s="151"/>
      <c r="DGE45" s="151"/>
      <c r="DGF45" s="151"/>
      <c r="DGG45" s="151"/>
      <c r="DGH45" s="151"/>
      <c r="DGI45" s="151"/>
      <c r="DGJ45" s="151"/>
      <c r="DGK45" s="151"/>
      <c r="DGL45" s="151"/>
      <c r="DGM45" s="151"/>
      <c r="DGN45" s="151"/>
      <c r="DGO45" s="151"/>
      <c r="DGP45" s="151"/>
      <c r="DGQ45" s="151"/>
      <c r="DGR45" s="151"/>
      <c r="DGS45" s="151"/>
      <c r="DGT45" s="151"/>
      <c r="DGU45" s="151"/>
      <c r="DGV45" s="151"/>
      <c r="DGW45" s="151"/>
      <c r="DGX45" s="151"/>
      <c r="DGY45" s="151"/>
      <c r="DGZ45" s="151"/>
      <c r="DHA45" s="151"/>
      <c r="DHB45" s="151"/>
      <c r="DHC45" s="151"/>
      <c r="DHD45" s="151"/>
      <c r="DHE45" s="151"/>
      <c r="DHF45" s="151"/>
      <c r="DHG45" s="151"/>
      <c r="DHH45" s="151"/>
      <c r="DHI45" s="151"/>
      <c r="DHJ45" s="151"/>
      <c r="DHK45" s="151"/>
      <c r="DHL45" s="151"/>
      <c r="DHM45" s="151"/>
      <c r="DHN45" s="151"/>
      <c r="DHO45" s="151"/>
      <c r="DHP45" s="151"/>
      <c r="DHQ45" s="151"/>
      <c r="DHR45" s="151"/>
      <c r="DHS45" s="151"/>
      <c r="DHT45" s="151"/>
      <c r="DHU45" s="151"/>
      <c r="DHV45" s="151"/>
      <c r="DHW45" s="151"/>
      <c r="DHX45" s="151"/>
      <c r="DHY45" s="151"/>
      <c r="DHZ45" s="151"/>
      <c r="DIA45" s="151"/>
      <c r="DIB45" s="151"/>
      <c r="DIC45" s="151"/>
      <c r="DID45" s="151"/>
      <c r="DIE45" s="151"/>
      <c r="DIF45" s="151"/>
      <c r="DIG45" s="151"/>
      <c r="DIH45" s="151"/>
      <c r="DII45" s="151"/>
      <c r="DIJ45" s="151"/>
      <c r="DIK45" s="151"/>
      <c r="DIL45" s="151"/>
      <c r="DIM45" s="151"/>
      <c r="DIN45" s="151"/>
      <c r="DIO45" s="151"/>
      <c r="DIP45" s="151"/>
      <c r="DIQ45" s="151"/>
      <c r="DIR45" s="151"/>
      <c r="DIS45" s="151"/>
      <c r="DIT45" s="151"/>
      <c r="DIU45" s="151"/>
      <c r="DIV45" s="151"/>
      <c r="DIW45" s="151"/>
      <c r="DIX45" s="151"/>
      <c r="DIY45" s="151"/>
      <c r="DIZ45" s="151"/>
      <c r="DJA45" s="151"/>
      <c r="DJB45" s="151"/>
      <c r="DJC45" s="151"/>
      <c r="DJD45" s="151"/>
      <c r="DJE45" s="151"/>
      <c r="DJF45" s="151"/>
      <c r="DJG45" s="151"/>
      <c r="DJH45" s="151"/>
      <c r="DJI45" s="151"/>
      <c r="DJJ45" s="151"/>
      <c r="DJK45" s="151"/>
      <c r="DJL45" s="151"/>
      <c r="DJM45" s="151"/>
      <c r="DJN45" s="151"/>
      <c r="DJO45" s="151"/>
      <c r="DJP45" s="151"/>
      <c r="DJQ45" s="151"/>
      <c r="DJR45" s="151"/>
      <c r="DJS45" s="151"/>
      <c r="DJT45" s="151"/>
      <c r="DJU45" s="151"/>
      <c r="DJV45" s="151"/>
      <c r="DJW45" s="151"/>
      <c r="DJX45" s="151"/>
      <c r="DJY45" s="151"/>
      <c r="DJZ45" s="151"/>
      <c r="DKA45" s="151"/>
      <c r="DKB45" s="151"/>
      <c r="DKC45" s="151"/>
      <c r="DKD45" s="151"/>
      <c r="DKE45" s="151"/>
      <c r="DKF45" s="151"/>
      <c r="DKG45" s="151"/>
      <c r="DKH45" s="151"/>
      <c r="DKI45" s="151"/>
      <c r="DKJ45" s="151"/>
      <c r="DKK45" s="151"/>
      <c r="DKL45" s="151"/>
      <c r="DKM45" s="151"/>
      <c r="DKN45" s="151"/>
      <c r="DKO45" s="151"/>
      <c r="DKP45" s="151"/>
      <c r="DKQ45" s="151"/>
      <c r="DKR45" s="151"/>
      <c r="DKS45" s="151"/>
      <c r="DKT45" s="151"/>
      <c r="DKU45" s="151"/>
      <c r="DKV45" s="151"/>
      <c r="DKW45" s="151"/>
      <c r="DKX45" s="151"/>
      <c r="DKY45" s="151"/>
      <c r="DKZ45" s="151"/>
      <c r="DLA45" s="151"/>
      <c r="DLB45" s="151"/>
      <c r="DLC45" s="151"/>
      <c r="DLD45" s="151"/>
      <c r="DLE45" s="151"/>
      <c r="DLF45" s="151"/>
      <c r="DLG45" s="151"/>
      <c r="DLH45" s="151"/>
      <c r="DLI45" s="151"/>
      <c r="DLJ45" s="151"/>
      <c r="DLK45" s="151"/>
      <c r="DLL45" s="151"/>
      <c r="DLM45" s="151"/>
      <c r="DLN45" s="151"/>
      <c r="DLO45" s="151"/>
      <c r="DLP45" s="151"/>
      <c r="DLQ45" s="151"/>
      <c r="DLR45" s="151"/>
      <c r="DLS45" s="151"/>
      <c r="DLT45" s="151"/>
      <c r="DLU45" s="151"/>
      <c r="DLV45" s="151"/>
      <c r="DLW45" s="151"/>
      <c r="DLX45" s="151"/>
      <c r="DLY45" s="151"/>
      <c r="DLZ45" s="151"/>
      <c r="DMA45" s="151"/>
      <c r="DMB45" s="151"/>
      <c r="DMC45" s="151"/>
      <c r="DMD45" s="151"/>
      <c r="DME45" s="151"/>
      <c r="DMF45" s="151"/>
      <c r="DMG45" s="151"/>
      <c r="DMH45" s="151"/>
      <c r="DMI45" s="151"/>
      <c r="DMJ45" s="151"/>
      <c r="DMK45" s="151"/>
      <c r="DML45" s="151"/>
      <c r="DMM45" s="151"/>
      <c r="DMN45" s="151"/>
      <c r="DMO45" s="151"/>
      <c r="DMP45" s="151"/>
      <c r="DMQ45" s="151"/>
      <c r="DMR45" s="151"/>
      <c r="DMS45" s="151"/>
      <c r="DMT45" s="151"/>
      <c r="DMU45" s="151"/>
      <c r="DMV45" s="151"/>
      <c r="DMW45" s="151"/>
      <c r="DMX45" s="151"/>
      <c r="DMY45" s="151"/>
      <c r="DMZ45" s="151"/>
      <c r="DNA45" s="151"/>
      <c r="DNB45" s="151"/>
      <c r="DNC45" s="151"/>
      <c r="DND45" s="151"/>
      <c r="DNE45" s="151"/>
      <c r="DNF45" s="151"/>
      <c r="DNG45" s="151"/>
      <c r="DNH45" s="151"/>
      <c r="DNI45" s="151"/>
      <c r="DNJ45" s="151"/>
      <c r="DNK45" s="151"/>
      <c r="DNL45" s="151"/>
      <c r="DNM45" s="151"/>
      <c r="DNN45" s="151"/>
      <c r="DNO45" s="151"/>
      <c r="DNP45" s="151"/>
      <c r="DNQ45" s="151"/>
      <c r="DNR45" s="151"/>
      <c r="DNS45" s="151"/>
      <c r="DNT45" s="151"/>
      <c r="DNU45" s="151"/>
      <c r="DNV45" s="151"/>
      <c r="DNW45" s="151"/>
      <c r="DNX45" s="151"/>
      <c r="DNY45" s="151"/>
      <c r="DNZ45" s="151"/>
      <c r="DOA45" s="151"/>
      <c r="DOB45" s="151"/>
      <c r="DOC45" s="151"/>
      <c r="DOD45" s="151"/>
      <c r="DOE45" s="151"/>
      <c r="DOF45" s="151"/>
      <c r="DOG45" s="151"/>
      <c r="DOH45" s="151"/>
      <c r="DOI45" s="151"/>
      <c r="DOJ45" s="151"/>
      <c r="DOK45" s="151"/>
      <c r="DOL45" s="151"/>
      <c r="DOM45" s="151"/>
      <c r="DON45" s="151"/>
      <c r="DOO45" s="151"/>
      <c r="DOP45" s="151"/>
      <c r="DOQ45" s="151"/>
      <c r="DOR45" s="151"/>
      <c r="DOS45" s="151"/>
      <c r="DOT45" s="151"/>
      <c r="DOU45" s="151"/>
      <c r="DOV45" s="151"/>
      <c r="DOW45" s="151"/>
      <c r="DOX45" s="151"/>
      <c r="DOY45" s="151"/>
      <c r="DOZ45" s="151"/>
      <c r="DPA45" s="151"/>
      <c r="DPB45" s="151"/>
      <c r="DPC45" s="151"/>
      <c r="DPD45" s="151"/>
      <c r="DPE45" s="151"/>
      <c r="DPF45" s="151"/>
      <c r="DPG45" s="151"/>
      <c r="DPH45" s="151"/>
      <c r="DPI45" s="151"/>
      <c r="DPJ45" s="151"/>
      <c r="DPK45" s="151"/>
      <c r="DPL45" s="151"/>
      <c r="DPM45" s="151"/>
      <c r="DPN45" s="151"/>
      <c r="DPO45" s="151"/>
      <c r="DPP45" s="151"/>
      <c r="DPQ45" s="151"/>
      <c r="DPR45" s="151"/>
      <c r="DPS45" s="151"/>
      <c r="DPT45" s="151"/>
      <c r="DPU45" s="151"/>
      <c r="DPV45" s="151"/>
      <c r="DPW45" s="151"/>
      <c r="DPX45" s="151"/>
      <c r="DPY45" s="151"/>
      <c r="DPZ45" s="151"/>
      <c r="DQA45" s="151"/>
      <c r="DQB45" s="151"/>
      <c r="DQC45" s="151"/>
      <c r="DQD45" s="151"/>
      <c r="DQE45" s="151"/>
      <c r="DQF45" s="151"/>
      <c r="DQG45" s="151"/>
      <c r="DQH45" s="151"/>
      <c r="DQI45" s="151"/>
      <c r="DQJ45" s="151"/>
      <c r="DQK45" s="151"/>
      <c r="DQL45" s="151"/>
      <c r="DQM45" s="151"/>
      <c r="DQN45" s="151"/>
      <c r="DQO45" s="151"/>
      <c r="DQP45" s="151"/>
      <c r="DQQ45" s="151"/>
      <c r="DQR45" s="151"/>
      <c r="DQS45" s="151"/>
      <c r="DQT45" s="151"/>
      <c r="DQU45" s="151"/>
      <c r="DQV45" s="151"/>
      <c r="DQW45" s="151"/>
      <c r="DQX45" s="151"/>
      <c r="DQY45" s="151"/>
      <c r="DQZ45" s="151"/>
      <c r="DRA45" s="151"/>
      <c r="DRB45" s="151"/>
      <c r="DRC45" s="151"/>
      <c r="DRD45" s="151"/>
      <c r="DRE45" s="151"/>
      <c r="DRF45" s="151"/>
      <c r="DRG45" s="151"/>
      <c r="DRH45" s="151"/>
      <c r="DRI45" s="151"/>
      <c r="DRJ45" s="151"/>
      <c r="DRK45" s="151"/>
      <c r="DRL45" s="151"/>
      <c r="DRM45" s="151"/>
      <c r="DRN45" s="151"/>
      <c r="DRO45" s="151"/>
      <c r="DRP45" s="151"/>
      <c r="DRQ45" s="151"/>
      <c r="DRR45" s="151"/>
      <c r="DRS45" s="151"/>
      <c r="DRT45" s="151"/>
      <c r="DRU45" s="151"/>
      <c r="DRV45" s="151"/>
      <c r="DRW45" s="151"/>
      <c r="DRX45" s="151"/>
      <c r="DRY45" s="151"/>
      <c r="DRZ45" s="151"/>
      <c r="DSA45" s="151"/>
      <c r="DSB45" s="151"/>
      <c r="DSC45" s="151"/>
      <c r="DSD45" s="151"/>
      <c r="DSE45" s="151"/>
      <c r="DSF45" s="151"/>
      <c r="DSG45" s="151"/>
      <c r="DSH45" s="151"/>
      <c r="DSI45" s="151"/>
      <c r="DSJ45" s="151"/>
      <c r="DSK45" s="151"/>
      <c r="DSL45" s="151"/>
      <c r="DSM45" s="151"/>
      <c r="DSN45" s="151"/>
      <c r="DSO45" s="151"/>
      <c r="DSP45" s="151"/>
      <c r="DSQ45" s="151"/>
      <c r="DSR45" s="151"/>
      <c r="DSS45" s="151"/>
      <c r="DST45" s="151"/>
      <c r="DSU45" s="151"/>
      <c r="DSV45" s="151"/>
      <c r="DSW45" s="151"/>
      <c r="DSX45" s="151"/>
      <c r="DSY45" s="151"/>
      <c r="DSZ45" s="151"/>
      <c r="DTA45" s="151"/>
      <c r="DTB45" s="151"/>
      <c r="DTC45" s="151"/>
      <c r="DTD45" s="151"/>
      <c r="DTE45" s="151"/>
      <c r="DTF45" s="151"/>
      <c r="DTG45" s="151"/>
      <c r="DTH45" s="151"/>
      <c r="DTI45" s="151"/>
      <c r="DTJ45" s="151"/>
      <c r="DTK45" s="151"/>
      <c r="DTL45" s="151"/>
      <c r="DTM45" s="151"/>
      <c r="DTN45" s="151"/>
      <c r="DTO45" s="151"/>
      <c r="DTP45" s="151"/>
      <c r="DTQ45" s="151"/>
      <c r="DTR45" s="151"/>
      <c r="DTS45" s="151"/>
      <c r="DTT45" s="151"/>
      <c r="DTU45" s="151"/>
      <c r="DTV45" s="151"/>
      <c r="DTW45" s="151"/>
      <c r="DTX45" s="151"/>
      <c r="DTY45" s="151"/>
      <c r="DTZ45" s="151"/>
      <c r="DUA45" s="151"/>
      <c r="DUB45" s="151"/>
      <c r="DUC45" s="151"/>
      <c r="DUD45" s="151"/>
      <c r="DUE45" s="151"/>
      <c r="DUF45" s="151"/>
      <c r="DUG45" s="151"/>
      <c r="DUH45" s="151"/>
      <c r="DUI45" s="151"/>
      <c r="DUJ45" s="151"/>
      <c r="DUK45" s="151"/>
      <c r="DUL45" s="151"/>
      <c r="DUM45" s="151"/>
      <c r="DUN45" s="151"/>
      <c r="DUO45" s="151"/>
      <c r="DUP45" s="151"/>
      <c r="DUQ45" s="151"/>
      <c r="DUR45" s="151"/>
      <c r="DUS45" s="151"/>
      <c r="DUT45" s="151"/>
      <c r="DUU45" s="151"/>
      <c r="DUV45" s="151"/>
      <c r="DUW45" s="151"/>
      <c r="DUX45" s="151"/>
      <c r="DUY45" s="151"/>
      <c r="DUZ45" s="151"/>
      <c r="DVA45" s="151"/>
      <c r="DVB45" s="151"/>
      <c r="DVC45" s="151"/>
      <c r="DVD45" s="151"/>
      <c r="DVE45" s="151"/>
      <c r="DVF45" s="151"/>
      <c r="DVG45" s="151"/>
      <c r="DVH45" s="151"/>
      <c r="DVI45" s="151"/>
      <c r="DVJ45" s="151"/>
      <c r="DVK45" s="151"/>
      <c r="DVL45" s="151"/>
      <c r="DVM45" s="151"/>
      <c r="DVN45" s="151"/>
      <c r="DVO45" s="151"/>
      <c r="DVP45" s="151"/>
      <c r="DVQ45" s="151"/>
      <c r="DVR45" s="151"/>
      <c r="DVS45" s="151"/>
      <c r="DVT45" s="151"/>
      <c r="DVU45" s="151"/>
      <c r="DVV45" s="151"/>
      <c r="DVW45" s="151"/>
      <c r="DVX45" s="151"/>
      <c r="DVY45" s="151"/>
      <c r="DVZ45" s="151"/>
      <c r="DWA45" s="151"/>
      <c r="DWB45" s="151"/>
      <c r="DWC45" s="151"/>
      <c r="DWD45" s="151"/>
      <c r="DWE45" s="151"/>
      <c r="DWF45" s="151"/>
      <c r="DWG45" s="151"/>
      <c r="DWH45" s="151"/>
      <c r="DWI45" s="151"/>
      <c r="DWJ45" s="151"/>
      <c r="DWK45" s="151"/>
      <c r="DWL45" s="151"/>
      <c r="DWM45" s="151"/>
      <c r="DWN45" s="151"/>
      <c r="DWO45" s="151"/>
      <c r="DWP45" s="151"/>
      <c r="DWQ45" s="151"/>
      <c r="DWR45" s="151"/>
      <c r="DWS45" s="151"/>
      <c r="DWT45" s="151"/>
      <c r="DWU45" s="151"/>
      <c r="DWV45" s="151"/>
      <c r="DWW45" s="151"/>
      <c r="DWX45" s="151"/>
      <c r="DWY45" s="151"/>
      <c r="DWZ45" s="151"/>
      <c r="DXA45" s="151"/>
      <c r="DXB45" s="151"/>
      <c r="DXC45" s="151"/>
      <c r="DXD45" s="151"/>
      <c r="DXE45" s="151"/>
      <c r="DXF45" s="151"/>
      <c r="DXG45" s="151"/>
      <c r="DXH45" s="151"/>
      <c r="DXI45" s="151"/>
      <c r="DXJ45" s="151"/>
      <c r="DXK45" s="151"/>
      <c r="DXL45" s="151"/>
      <c r="DXM45" s="151"/>
      <c r="DXN45" s="151"/>
      <c r="DXO45" s="151"/>
      <c r="DXP45" s="151"/>
      <c r="DXQ45" s="151"/>
      <c r="DXR45" s="151"/>
      <c r="DXS45" s="151"/>
      <c r="DXT45" s="151"/>
      <c r="DXU45" s="151"/>
      <c r="DXV45" s="151"/>
      <c r="DXW45" s="151"/>
      <c r="DXX45" s="151"/>
      <c r="DXY45" s="151"/>
      <c r="DXZ45" s="151"/>
      <c r="DYA45" s="151"/>
      <c r="DYB45" s="151"/>
      <c r="DYC45" s="151"/>
      <c r="DYD45" s="151"/>
      <c r="DYE45" s="151"/>
      <c r="DYF45" s="151"/>
      <c r="DYG45" s="151"/>
      <c r="DYH45" s="151"/>
      <c r="DYI45" s="151"/>
      <c r="DYJ45" s="151"/>
      <c r="DYK45" s="151"/>
      <c r="DYL45" s="151"/>
      <c r="DYM45" s="151"/>
      <c r="DYN45" s="151"/>
      <c r="DYO45" s="151"/>
      <c r="DYP45" s="151"/>
      <c r="DYQ45" s="151"/>
      <c r="DYR45" s="151"/>
      <c r="DYS45" s="151"/>
      <c r="DYT45" s="151"/>
      <c r="DYU45" s="151"/>
      <c r="DYV45" s="151"/>
      <c r="DYW45" s="151"/>
      <c r="DYX45" s="151"/>
      <c r="DYY45" s="151"/>
      <c r="DYZ45" s="151"/>
      <c r="DZA45" s="151"/>
      <c r="DZB45" s="151"/>
      <c r="DZC45" s="151"/>
      <c r="DZD45" s="151"/>
      <c r="DZE45" s="151"/>
      <c r="DZF45" s="151"/>
      <c r="DZG45" s="151"/>
      <c r="DZH45" s="151"/>
      <c r="DZI45" s="151"/>
      <c r="DZJ45" s="151"/>
      <c r="DZK45" s="151"/>
      <c r="DZL45" s="151"/>
      <c r="DZM45" s="151"/>
      <c r="DZN45" s="151"/>
      <c r="DZO45" s="151"/>
      <c r="DZP45" s="151"/>
      <c r="DZQ45" s="151"/>
      <c r="DZR45" s="151"/>
      <c r="DZS45" s="151"/>
      <c r="DZT45" s="151"/>
      <c r="DZU45" s="151"/>
      <c r="DZV45" s="151"/>
      <c r="DZW45" s="151"/>
      <c r="DZX45" s="151"/>
      <c r="DZY45" s="151"/>
      <c r="DZZ45" s="151"/>
      <c r="EAA45" s="151"/>
      <c r="EAB45" s="151"/>
      <c r="EAC45" s="151"/>
      <c r="EAD45" s="151"/>
      <c r="EAE45" s="151"/>
      <c r="EAF45" s="151"/>
      <c r="EAG45" s="151"/>
      <c r="EAH45" s="151"/>
      <c r="EAI45" s="151"/>
      <c r="EAJ45" s="151"/>
      <c r="EAK45" s="151"/>
      <c r="EAL45" s="151"/>
      <c r="EAM45" s="151"/>
      <c r="EAN45" s="151"/>
      <c r="EAO45" s="151"/>
      <c r="EAP45" s="151"/>
      <c r="EAQ45" s="151"/>
      <c r="EAR45" s="151"/>
      <c r="EAS45" s="151"/>
      <c r="EAT45" s="151"/>
      <c r="EAU45" s="151"/>
      <c r="EAV45" s="151"/>
      <c r="EAW45" s="151"/>
      <c r="EAX45" s="151"/>
      <c r="EAY45" s="151"/>
      <c r="EAZ45" s="151"/>
      <c r="EBA45" s="151"/>
      <c r="EBB45" s="151"/>
      <c r="EBC45" s="151"/>
      <c r="EBD45" s="151"/>
      <c r="EBE45" s="151"/>
      <c r="EBF45" s="151"/>
      <c r="EBG45" s="151"/>
      <c r="EBH45" s="151"/>
      <c r="EBI45" s="151"/>
      <c r="EBJ45" s="151"/>
      <c r="EBK45" s="151"/>
      <c r="EBL45" s="151"/>
      <c r="EBM45" s="151"/>
      <c r="EBN45" s="151"/>
      <c r="EBO45" s="151"/>
      <c r="EBP45" s="151"/>
      <c r="EBQ45" s="151"/>
      <c r="EBR45" s="151"/>
      <c r="EBS45" s="151"/>
      <c r="EBT45" s="151"/>
      <c r="EBU45" s="151"/>
      <c r="EBV45" s="151"/>
      <c r="EBW45" s="151"/>
      <c r="EBX45" s="151"/>
      <c r="EBY45" s="151"/>
      <c r="EBZ45" s="151"/>
      <c r="ECA45" s="151"/>
      <c r="ECB45" s="151"/>
      <c r="ECC45" s="151"/>
      <c r="ECD45" s="151"/>
      <c r="ECE45" s="151"/>
      <c r="ECF45" s="151"/>
      <c r="ECG45" s="151"/>
      <c r="ECH45" s="151"/>
      <c r="ECI45" s="151"/>
      <c r="ECJ45" s="151"/>
      <c r="ECK45" s="151"/>
      <c r="ECL45" s="151"/>
      <c r="ECM45" s="151"/>
      <c r="ECN45" s="151"/>
      <c r="ECO45" s="151"/>
      <c r="ECP45" s="151"/>
      <c r="ECQ45" s="151"/>
      <c r="ECR45" s="151"/>
      <c r="ECS45" s="151"/>
      <c r="ECT45" s="151"/>
      <c r="ECU45" s="151"/>
      <c r="ECV45" s="151"/>
      <c r="ECW45" s="151"/>
      <c r="ECX45" s="151"/>
      <c r="ECY45" s="151"/>
      <c r="ECZ45" s="151"/>
      <c r="EDA45" s="151"/>
      <c r="EDB45" s="151"/>
      <c r="EDC45" s="151"/>
      <c r="EDD45" s="151"/>
      <c r="EDE45" s="151"/>
      <c r="EDF45" s="151"/>
      <c r="EDG45" s="151"/>
      <c r="EDH45" s="151"/>
      <c r="EDI45" s="151"/>
      <c r="EDJ45" s="151"/>
      <c r="EDK45" s="151"/>
      <c r="EDL45" s="151"/>
      <c r="EDM45" s="151"/>
      <c r="EDN45" s="151"/>
      <c r="EDO45" s="151"/>
      <c r="EDP45" s="151"/>
      <c r="EDQ45" s="151"/>
      <c r="EDR45" s="151"/>
      <c r="EDS45" s="151"/>
      <c r="EDT45" s="151"/>
      <c r="EDU45" s="151"/>
      <c r="EDV45" s="151"/>
      <c r="EDW45" s="151"/>
      <c r="EDX45" s="151"/>
      <c r="EDY45" s="151"/>
      <c r="EDZ45" s="151"/>
      <c r="EEA45" s="151"/>
      <c r="EEB45" s="151"/>
      <c r="EEC45" s="151"/>
      <c r="EED45" s="151"/>
      <c r="EEE45" s="151"/>
      <c r="EEF45" s="151"/>
      <c r="EEG45" s="151"/>
      <c r="EEH45" s="151"/>
      <c r="EEI45" s="151"/>
      <c r="EEJ45" s="151"/>
      <c r="EEK45" s="151"/>
      <c r="EEL45" s="151"/>
      <c r="EEM45" s="151"/>
      <c r="EEN45" s="151"/>
      <c r="EEO45" s="151"/>
      <c r="EEP45" s="151"/>
      <c r="EEQ45" s="151"/>
      <c r="EER45" s="151"/>
      <c r="EES45" s="151"/>
      <c r="EET45" s="151"/>
      <c r="EEU45" s="151"/>
      <c r="EEV45" s="151"/>
      <c r="EEW45" s="151"/>
      <c r="EEX45" s="151"/>
      <c r="EEY45" s="151"/>
      <c r="EEZ45" s="151"/>
      <c r="EFA45" s="151"/>
      <c r="EFB45" s="151"/>
      <c r="EFC45" s="151"/>
      <c r="EFD45" s="151"/>
      <c r="EFE45" s="151"/>
      <c r="EFF45" s="151"/>
      <c r="EFG45" s="151"/>
      <c r="EFH45" s="151"/>
      <c r="EFI45" s="151"/>
      <c r="EFJ45" s="151"/>
      <c r="EFK45" s="151"/>
      <c r="EFL45" s="151"/>
      <c r="EFM45" s="151"/>
      <c r="EFN45" s="151"/>
      <c r="EFO45" s="151"/>
      <c r="EFP45" s="151"/>
      <c r="EFQ45" s="151"/>
      <c r="EFR45" s="151"/>
      <c r="EFS45" s="151"/>
      <c r="EFT45" s="151"/>
      <c r="EFU45" s="151"/>
      <c r="EFV45" s="151"/>
      <c r="EFW45" s="151"/>
      <c r="EFX45" s="151"/>
      <c r="EFY45" s="151"/>
      <c r="EFZ45" s="151"/>
      <c r="EGA45" s="151"/>
      <c r="EGB45" s="151"/>
      <c r="EGC45" s="151"/>
      <c r="EGD45" s="151"/>
      <c r="EGE45" s="151"/>
      <c r="EGF45" s="151"/>
      <c r="EGG45" s="151"/>
      <c r="EGH45" s="151"/>
      <c r="EGI45" s="151"/>
      <c r="EGJ45" s="151"/>
      <c r="EGK45" s="151"/>
      <c r="EGL45" s="151"/>
      <c r="EGM45" s="151"/>
      <c r="EGN45" s="151"/>
      <c r="EGO45" s="151"/>
      <c r="EGP45" s="151"/>
      <c r="EGQ45" s="151"/>
      <c r="EGR45" s="151"/>
      <c r="EGS45" s="151"/>
      <c r="EGT45" s="151"/>
      <c r="EGU45" s="151"/>
      <c r="EGV45" s="151"/>
      <c r="EGW45" s="151"/>
      <c r="EGX45" s="151"/>
      <c r="EGY45" s="151"/>
      <c r="EGZ45" s="151"/>
      <c r="EHA45" s="151"/>
      <c r="EHB45" s="151"/>
      <c r="EHC45" s="151"/>
      <c r="EHD45" s="151"/>
      <c r="EHE45" s="151"/>
      <c r="EHF45" s="151"/>
      <c r="EHG45" s="151"/>
      <c r="EHH45" s="151"/>
      <c r="EHI45" s="151"/>
      <c r="EHJ45" s="151"/>
      <c r="EHK45" s="151"/>
      <c r="EHL45" s="151"/>
      <c r="EHM45" s="151"/>
      <c r="EHN45" s="151"/>
      <c r="EHO45" s="151"/>
      <c r="EHP45" s="151"/>
      <c r="EHQ45" s="151"/>
      <c r="EHR45" s="151"/>
      <c r="EHS45" s="151"/>
      <c r="EHT45" s="151"/>
      <c r="EHU45" s="151"/>
      <c r="EHV45" s="151"/>
      <c r="EHW45" s="151"/>
      <c r="EHX45" s="151"/>
      <c r="EHY45" s="151"/>
      <c r="EHZ45" s="151"/>
      <c r="EIA45" s="151"/>
      <c r="EIB45" s="151"/>
      <c r="EIC45" s="151"/>
      <c r="EID45" s="151"/>
      <c r="EIE45" s="151"/>
      <c r="EIF45" s="151"/>
      <c r="EIG45" s="151"/>
      <c r="EIH45" s="151"/>
      <c r="EII45" s="151"/>
      <c r="EIJ45" s="151"/>
      <c r="EIK45" s="151"/>
      <c r="EIL45" s="151"/>
      <c r="EIM45" s="151"/>
      <c r="EIN45" s="151"/>
      <c r="EIO45" s="151"/>
      <c r="EIP45" s="151"/>
      <c r="EIQ45" s="151"/>
      <c r="EIR45" s="151"/>
      <c r="EIS45" s="151"/>
      <c r="EIT45" s="151"/>
      <c r="EIU45" s="151"/>
      <c r="EIV45" s="151"/>
      <c r="EIW45" s="151"/>
      <c r="EIX45" s="151"/>
      <c r="EIY45" s="151"/>
      <c r="EIZ45" s="151"/>
      <c r="EJA45" s="151"/>
      <c r="EJB45" s="151"/>
      <c r="EJC45" s="151"/>
      <c r="EJD45" s="151"/>
      <c r="EJE45" s="151"/>
      <c r="EJF45" s="151"/>
      <c r="EJG45" s="151"/>
      <c r="EJH45" s="151"/>
      <c r="EJI45" s="151"/>
      <c r="EJJ45" s="151"/>
      <c r="EJK45" s="151"/>
      <c r="EJL45" s="151"/>
      <c r="EJM45" s="151"/>
      <c r="EJN45" s="151"/>
      <c r="EJO45" s="151"/>
      <c r="EJP45" s="151"/>
      <c r="EJQ45" s="151"/>
      <c r="EJR45" s="151"/>
      <c r="EJS45" s="151"/>
      <c r="EJT45" s="151"/>
      <c r="EJU45" s="151"/>
      <c r="EJV45" s="151"/>
      <c r="EJW45" s="151"/>
      <c r="EJX45" s="151"/>
      <c r="EJY45" s="151"/>
      <c r="EJZ45" s="151"/>
      <c r="EKA45" s="151"/>
      <c r="EKB45" s="151"/>
      <c r="EKC45" s="151"/>
      <c r="EKD45" s="151"/>
      <c r="EKE45" s="151"/>
      <c r="EKF45" s="151"/>
      <c r="EKG45" s="151"/>
      <c r="EKH45" s="151"/>
      <c r="EKI45" s="151"/>
      <c r="EKJ45" s="151"/>
      <c r="EKK45" s="151"/>
      <c r="EKL45" s="151"/>
      <c r="EKM45" s="151"/>
      <c r="EKN45" s="151"/>
      <c r="EKO45" s="151"/>
      <c r="EKP45" s="151"/>
      <c r="EKQ45" s="151"/>
      <c r="EKR45" s="151"/>
      <c r="EKS45" s="151"/>
      <c r="EKT45" s="151"/>
      <c r="EKU45" s="151"/>
      <c r="EKV45" s="151"/>
      <c r="EKW45" s="151"/>
      <c r="EKX45" s="151"/>
      <c r="EKY45" s="151"/>
      <c r="EKZ45" s="151"/>
      <c r="ELA45" s="151"/>
      <c r="ELB45" s="151"/>
      <c r="ELC45" s="151"/>
      <c r="ELD45" s="151"/>
      <c r="ELE45" s="151"/>
      <c r="ELF45" s="151"/>
      <c r="ELG45" s="151"/>
      <c r="ELH45" s="151"/>
      <c r="ELI45" s="151"/>
      <c r="ELJ45" s="151"/>
      <c r="ELK45" s="151"/>
      <c r="ELL45" s="151"/>
      <c r="ELM45" s="151"/>
      <c r="ELN45" s="151"/>
      <c r="ELO45" s="151"/>
      <c r="ELP45" s="151"/>
      <c r="ELQ45" s="151"/>
      <c r="ELR45" s="151"/>
      <c r="ELS45" s="151"/>
      <c r="ELT45" s="151"/>
      <c r="ELU45" s="151"/>
      <c r="ELV45" s="151"/>
      <c r="ELW45" s="151"/>
      <c r="ELX45" s="151"/>
      <c r="ELY45" s="151"/>
      <c r="ELZ45" s="151"/>
      <c r="EMA45" s="151"/>
      <c r="EMB45" s="151"/>
      <c r="EMC45" s="151"/>
      <c r="EMD45" s="151"/>
      <c r="EME45" s="151"/>
      <c r="EMF45" s="151"/>
      <c r="EMG45" s="151"/>
      <c r="EMH45" s="151"/>
      <c r="EMI45" s="151"/>
      <c r="EMJ45" s="151"/>
      <c r="EMK45" s="151"/>
      <c r="EML45" s="151"/>
      <c r="EMM45" s="151"/>
      <c r="EMN45" s="151"/>
      <c r="EMO45" s="151"/>
      <c r="EMP45" s="151"/>
      <c r="EMQ45" s="151"/>
      <c r="EMR45" s="151"/>
      <c r="EMS45" s="151"/>
      <c r="EMT45" s="151"/>
      <c r="EMU45" s="151"/>
      <c r="EMV45" s="151"/>
      <c r="EMW45" s="151"/>
      <c r="EMX45" s="151"/>
      <c r="EMY45" s="151"/>
      <c r="EMZ45" s="151"/>
      <c r="ENA45" s="151"/>
      <c r="ENB45" s="151"/>
      <c r="ENC45" s="151"/>
      <c r="END45" s="151"/>
      <c r="ENE45" s="151"/>
      <c r="ENF45" s="151"/>
      <c r="ENG45" s="151"/>
      <c r="ENH45" s="151"/>
      <c r="ENI45" s="151"/>
      <c r="ENJ45" s="151"/>
      <c r="ENK45" s="151"/>
      <c r="ENL45" s="151"/>
      <c r="ENM45" s="151"/>
      <c r="ENN45" s="151"/>
      <c r="ENO45" s="151"/>
      <c r="ENP45" s="151"/>
      <c r="ENQ45" s="151"/>
      <c r="ENR45" s="151"/>
      <c r="ENS45" s="151"/>
      <c r="ENT45" s="151"/>
      <c r="ENU45" s="151"/>
      <c r="ENV45" s="151"/>
      <c r="ENW45" s="151"/>
      <c r="ENX45" s="151"/>
      <c r="ENY45" s="151"/>
      <c r="ENZ45" s="151"/>
      <c r="EOA45" s="151"/>
      <c r="EOB45" s="151"/>
      <c r="EOC45" s="151"/>
      <c r="EOD45" s="151"/>
      <c r="EOE45" s="151"/>
      <c r="EOF45" s="151"/>
      <c r="EOG45" s="151"/>
      <c r="EOH45" s="151"/>
      <c r="EOI45" s="151"/>
      <c r="EOJ45" s="151"/>
      <c r="EOK45" s="151"/>
      <c r="EOL45" s="151"/>
      <c r="EOM45" s="151"/>
      <c r="EON45" s="151"/>
      <c r="EOO45" s="151"/>
      <c r="EOP45" s="151"/>
      <c r="EOQ45" s="151"/>
      <c r="EOR45" s="151"/>
      <c r="EOS45" s="151"/>
      <c r="EOT45" s="151"/>
      <c r="EOU45" s="151"/>
      <c r="EOV45" s="151"/>
      <c r="EOW45" s="151"/>
      <c r="EOX45" s="151"/>
      <c r="EOY45" s="151"/>
      <c r="EOZ45" s="151"/>
      <c r="EPA45" s="151"/>
      <c r="EPB45" s="151"/>
      <c r="EPC45" s="151"/>
      <c r="EPD45" s="151"/>
      <c r="EPE45" s="151"/>
      <c r="EPF45" s="151"/>
      <c r="EPG45" s="151"/>
      <c r="EPH45" s="151"/>
      <c r="EPI45" s="151"/>
      <c r="EPJ45" s="151"/>
      <c r="EPK45" s="151"/>
      <c r="EPL45" s="151"/>
      <c r="EPM45" s="151"/>
      <c r="EPN45" s="151"/>
      <c r="EPO45" s="151"/>
      <c r="EPP45" s="151"/>
      <c r="EPQ45" s="151"/>
      <c r="EPR45" s="151"/>
      <c r="EPS45" s="151"/>
      <c r="EPT45" s="151"/>
      <c r="EPU45" s="151"/>
      <c r="EPV45" s="151"/>
      <c r="EPW45" s="151"/>
      <c r="EPX45" s="151"/>
      <c r="EPY45" s="151"/>
      <c r="EPZ45" s="151"/>
      <c r="EQA45" s="151"/>
      <c r="EQB45" s="151"/>
      <c r="EQC45" s="151"/>
      <c r="EQD45" s="151"/>
      <c r="EQE45" s="151"/>
      <c r="EQF45" s="151"/>
      <c r="EQG45" s="151"/>
      <c r="EQH45" s="151"/>
      <c r="EQI45" s="151"/>
      <c r="EQJ45" s="151"/>
      <c r="EQK45" s="151"/>
      <c r="EQL45" s="151"/>
      <c r="EQM45" s="151"/>
      <c r="EQN45" s="151"/>
      <c r="EQO45" s="151"/>
      <c r="EQP45" s="151"/>
      <c r="EQQ45" s="151"/>
      <c r="EQR45" s="151"/>
      <c r="EQS45" s="151"/>
      <c r="EQT45" s="151"/>
      <c r="EQU45" s="151"/>
      <c r="EQV45" s="151"/>
      <c r="EQW45" s="151"/>
      <c r="EQX45" s="151"/>
      <c r="EQY45" s="151"/>
      <c r="EQZ45" s="151"/>
      <c r="ERA45" s="151"/>
      <c r="ERB45" s="151"/>
      <c r="ERC45" s="151"/>
      <c r="ERD45" s="151"/>
      <c r="ERE45" s="151"/>
      <c r="ERF45" s="151"/>
      <c r="ERG45" s="151"/>
      <c r="ERH45" s="151"/>
      <c r="ERI45" s="151"/>
      <c r="ERJ45" s="151"/>
      <c r="ERK45" s="151"/>
      <c r="ERL45" s="151"/>
      <c r="ERM45" s="151"/>
      <c r="ERN45" s="151"/>
      <c r="ERO45" s="151"/>
      <c r="ERP45" s="151"/>
      <c r="ERQ45" s="151"/>
      <c r="ERR45" s="151"/>
      <c r="ERS45" s="151"/>
      <c r="ERT45" s="151"/>
      <c r="ERU45" s="151"/>
      <c r="ERV45" s="151"/>
      <c r="ERW45" s="151"/>
      <c r="ERX45" s="151"/>
      <c r="ERY45" s="151"/>
      <c r="ERZ45" s="151"/>
      <c r="ESA45" s="151"/>
      <c r="ESB45" s="151"/>
      <c r="ESC45" s="151"/>
      <c r="ESD45" s="151"/>
      <c r="ESE45" s="151"/>
      <c r="ESF45" s="151"/>
      <c r="ESG45" s="151"/>
      <c r="ESH45" s="151"/>
      <c r="ESI45" s="151"/>
      <c r="ESJ45" s="151"/>
      <c r="ESK45" s="151"/>
      <c r="ESL45" s="151"/>
      <c r="ESM45" s="151"/>
      <c r="ESN45" s="151"/>
      <c r="ESO45" s="151"/>
      <c r="ESP45" s="151"/>
      <c r="ESQ45" s="151"/>
      <c r="ESR45" s="151"/>
      <c r="ESS45" s="151"/>
      <c r="EST45" s="151"/>
      <c r="ESU45" s="151"/>
      <c r="ESV45" s="151"/>
      <c r="ESW45" s="151"/>
      <c r="ESX45" s="151"/>
      <c r="ESY45" s="151"/>
      <c r="ESZ45" s="151"/>
      <c r="ETA45" s="151"/>
      <c r="ETB45" s="151"/>
      <c r="ETC45" s="151"/>
      <c r="ETD45" s="151"/>
      <c r="ETE45" s="151"/>
      <c r="ETF45" s="151"/>
      <c r="ETG45" s="151"/>
      <c r="ETH45" s="151"/>
      <c r="ETI45" s="151"/>
      <c r="ETJ45" s="151"/>
      <c r="ETK45" s="151"/>
      <c r="ETL45" s="151"/>
      <c r="ETM45" s="151"/>
      <c r="ETN45" s="151"/>
      <c r="ETO45" s="151"/>
      <c r="ETP45" s="151"/>
      <c r="ETQ45" s="151"/>
      <c r="ETR45" s="151"/>
      <c r="ETS45" s="151"/>
      <c r="ETT45" s="151"/>
      <c r="ETU45" s="151"/>
      <c r="ETV45" s="151"/>
      <c r="ETW45" s="151"/>
      <c r="ETX45" s="151"/>
      <c r="ETY45" s="151"/>
      <c r="ETZ45" s="151"/>
      <c r="EUA45" s="151"/>
      <c r="EUB45" s="151"/>
      <c r="EUC45" s="151"/>
      <c r="EUD45" s="151"/>
      <c r="EUE45" s="151"/>
      <c r="EUF45" s="151"/>
      <c r="EUG45" s="151"/>
      <c r="EUH45" s="151"/>
      <c r="EUI45" s="151"/>
      <c r="EUJ45" s="151"/>
      <c r="EUK45" s="151"/>
      <c r="EUL45" s="151"/>
      <c r="EUM45" s="151"/>
      <c r="EUN45" s="151"/>
      <c r="EUO45" s="151"/>
      <c r="EUP45" s="151"/>
      <c r="EUQ45" s="151"/>
      <c r="EUR45" s="151"/>
      <c r="EUS45" s="151"/>
      <c r="EUT45" s="151"/>
      <c r="EUU45" s="151"/>
      <c r="EUV45" s="151"/>
      <c r="EUW45" s="151"/>
      <c r="EUX45" s="151"/>
      <c r="EUY45" s="151"/>
      <c r="EUZ45" s="151"/>
      <c r="EVA45" s="151"/>
      <c r="EVB45" s="151"/>
      <c r="EVC45" s="151"/>
      <c r="EVD45" s="151"/>
      <c r="EVE45" s="151"/>
      <c r="EVF45" s="151"/>
      <c r="EVG45" s="151"/>
      <c r="EVH45" s="151"/>
      <c r="EVI45" s="151"/>
      <c r="EVJ45" s="151"/>
      <c r="EVK45" s="151"/>
      <c r="EVL45" s="151"/>
      <c r="EVM45" s="151"/>
      <c r="EVN45" s="151"/>
      <c r="EVO45" s="151"/>
      <c r="EVP45" s="151"/>
      <c r="EVQ45" s="151"/>
      <c r="EVR45" s="151"/>
      <c r="EVS45" s="151"/>
      <c r="EVT45" s="151"/>
      <c r="EVU45" s="151"/>
      <c r="EVV45" s="151"/>
      <c r="EVW45" s="151"/>
      <c r="EVX45" s="151"/>
      <c r="EVY45" s="151"/>
      <c r="EVZ45" s="151"/>
      <c r="EWA45" s="151"/>
      <c r="EWB45" s="151"/>
      <c r="EWC45" s="151"/>
      <c r="EWD45" s="151"/>
      <c r="EWE45" s="151"/>
      <c r="EWF45" s="151"/>
      <c r="EWG45" s="151"/>
      <c r="EWH45" s="151"/>
      <c r="EWI45" s="151"/>
      <c r="EWJ45" s="151"/>
      <c r="EWK45" s="151"/>
      <c r="EWL45" s="151"/>
      <c r="EWM45" s="151"/>
      <c r="EWN45" s="151"/>
      <c r="EWO45" s="151"/>
      <c r="EWP45" s="151"/>
      <c r="EWQ45" s="151"/>
      <c r="EWR45" s="151"/>
      <c r="EWS45" s="151"/>
      <c r="EWT45" s="151"/>
      <c r="EWU45" s="151"/>
      <c r="EWV45" s="151"/>
      <c r="EWW45" s="151"/>
      <c r="EWX45" s="151"/>
      <c r="EWY45" s="151"/>
      <c r="EWZ45" s="151"/>
      <c r="EXA45" s="151"/>
      <c r="EXB45" s="151"/>
      <c r="EXC45" s="151"/>
      <c r="EXD45" s="151"/>
      <c r="EXE45" s="151"/>
      <c r="EXF45" s="151"/>
      <c r="EXG45" s="151"/>
      <c r="EXH45" s="151"/>
      <c r="EXI45" s="151"/>
      <c r="EXJ45" s="151"/>
      <c r="EXK45" s="151"/>
      <c r="EXL45" s="151"/>
      <c r="EXM45" s="151"/>
      <c r="EXN45" s="151"/>
      <c r="EXO45" s="151"/>
      <c r="EXP45" s="151"/>
      <c r="EXQ45" s="151"/>
      <c r="EXR45" s="151"/>
      <c r="EXS45" s="151"/>
      <c r="EXT45" s="151"/>
      <c r="EXU45" s="151"/>
      <c r="EXV45" s="151"/>
      <c r="EXW45" s="151"/>
      <c r="EXX45" s="151"/>
      <c r="EXY45" s="151"/>
      <c r="EXZ45" s="151"/>
      <c r="EYA45" s="151"/>
      <c r="EYB45" s="151"/>
      <c r="EYC45" s="151"/>
      <c r="EYD45" s="151"/>
      <c r="EYE45" s="151"/>
      <c r="EYF45" s="151"/>
      <c r="EYG45" s="151"/>
      <c r="EYH45" s="151"/>
      <c r="EYI45" s="151"/>
      <c r="EYJ45" s="151"/>
      <c r="EYK45" s="151"/>
      <c r="EYL45" s="151"/>
      <c r="EYM45" s="151"/>
      <c r="EYN45" s="151"/>
      <c r="EYO45" s="151"/>
      <c r="EYP45" s="151"/>
      <c r="EYQ45" s="151"/>
      <c r="EYR45" s="151"/>
      <c r="EYS45" s="151"/>
      <c r="EYT45" s="151"/>
      <c r="EYU45" s="151"/>
      <c r="EYV45" s="151"/>
      <c r="EYW45" s="151"/>
      <c r="EYX45" s="151"/>
      <c r="EYY45" s="151"/>
      <c r="EYZ45" s="151"/>
      <c r="EZA45" s="151"/>
      <c r="EZB45" s="151"/>
      <c r="EZC45" s="151"/>
      <c r="EZD45" s="151"/>
      <c r="EZE45" s="151"/>
      <c r="EZF45" s="151"/>
      <c r="EZG45" s="151"/>
      <c r="EZH45" s="151"/>
      <c r="EZI45" s="151"/>
      <c r="EZJ45" s="151"/>
      <c r="EZK45" s="151"/>
      <c r="EZL45" s="151"/>
      <c r="EZM45" s="151"/>
      <c r="EZN45" s="151"/>
      <c r="EZO45" s="151"/>
      <c r="EZP45" s="151"/>
      <c r="EZQ45" s="151"/>
      <c r="EZR45" s="151"/>
      <c r="EZS45" s="151"/>
      <c r="EZT45" s="151"/>
      <c r="EZU45" s="151"/>
      <c r="EZV45" s="151"/>
      <c r="EZW45" s="151"/>
      <c r="EZX45" s="151"/>
      <c r="EZY45" s="151"/>
      <c r="EZZ45" s="151"/>
      <c r="FAA45" s="151"/>
      <c r="FAB45" s="151"/>
      <c r="FAC45" s="151"/>
      <c r="FAD45" s="151"/>
      <c r="FAE45" s="151"/>
      <c r="FAF45" s="151"/>
      <c r="FAG45" s="151"/>
      <c r="FAH45" s="151"/>
      <c r="FAI45" s="151"/>
      <c r="FAJ45" s="151"/>
      <c r="FAK45" s="151"/>
      <c r="FAL45" s="151"/>
      <c r="FAM45" s="151"/>
      <c r="FAN45" s="151"/>
      <c r="FAO45" s="151"/>
      <c r="FAP45" s="151"/>
      <c r="FAQ45" s="151"/>
      <c r="FAR45" s="151"/>
      <c r="FAS45" s="151"/>
      <c r="FAT45" s="151"/>
      <c r="FAU45" s="151"/>
      <c r="FAV45" s="151"/>
      <c r="FAW45" s="151"/>
      <c r="FAX45" s="151"/>
      <c r="FAY45" s="151"/>
      <c r="FAZ45" s="151"/>
      <c r="FBA45" s="151"/>
      <c r="FBB45" s="151"/>
      <c r="FBC45" s="151"/>
      <c r="FBD45" s="151"/>
      <c r="FBE45" s="151"/>
      <c r="FBF45" s="151"/>
      <c r="FBG45" s="151"/>
      <c r="FBH45" s="151"/>
      <c r="FBI45" s="151"/>
      <c r="FBJ45" s="151"/>
      <c r="FBK45" s="151"/>
      <c r="FBL45" s="151"/>
      <c r="FBM45" s="151"/>
      <c r="FBN45" s="151"/>
      <c r="FBO45" s="151"/>
      <c r="FBP45" s="151"/>
      <c r="FBQ45" s="151"/>
      <c r="FBR45" s="151"/>
      <c r="FBS45" s="151"/>
      <c r="FBT45" s="151"/>
      <c r="FBU45" s="151"/>
      <c r="FBV45" s="151"/>
      <c r="FBW45" s="151"/>
      <c r="FBX45" s="151"/>
      <c r="FBY45" s="151"/>
      <c r="FBZ45" s="151"/>
      <c r="FCA45" s="151"/>
      <c r="FCB45" s="151"/>
      <c r="FCC45" s="151"/>
      <c r="FCD45" s="151"/>
      <c r="FCE45" s="151"/>
      <c r="FCF45" s="151"/>
      <c r="FCG45" s="151"/>
      <c r="FCH45" s="151"/>
      <c r="FCI45" s="151"/>
      <c r="FCJ45" s="151"/>
      <c r="FCK45" s="151"/>
      <c r="FCL45" s="151"/>
      <c r="FCM45" s="151"/>
      <c r="FCN45" s="151"/>
      <c r="FCO45" s="151"/>
      <c r="FCP45" s="151"/>
      <c r="FCQ45" s="151"/>
      <c r="FCR45" s="151"/>
      <c r="FCS45" s="151"/>
      <c r="FCT45" s="151"/>
      <c r="FCU45" s="151"/>
      <c r="FCV45" s="151"/>
      <c r="FCW45" s="151"/>
      <c r="FCX45" s="151"/>
      <c r="FCY45" s="151"/>
      <c r="FCZ45" s="151"/>
      <c r="FDA45" s="151"/>
      <c r="FDB45" s="151"/>
      <c r="FDC45" s="151"/>
      <c r="FDD45" s="151"/>
      <c r="FDE45" s="151"/>
      <c r="FDF45" s="151"/>
      <c r="FDG45" s="151"/>
      <c r="FDH45" s="151"/>
      <c r="FDI45" s="151"/>
      <c r="FDJ45" s="151"/>
      <c r="FDK45" s="151"/>
      <c r="FDL45" s="151"/>
      <c r="FDM45" s="151"/>
      <c r="FDN45" s="151"/>
      <c r="FDO45" s="151"/>
      <c r="FDP45" s="151"/>
      <c r="FDQ45" s="151"/>
      <c r="FDR45" s="151"/>
      <c r="FDS45" s="151"/>
      <c r="FDT45" s="151"/>
      <c r="FDU45" s="151"/>
      <c r="FDV45" s="151"/>
      <c r="FDW45" s="151"/>
      <c r="FDX45" s="151"/>
      <c r="FDY45" s="151"/>
      <c r="FDZ45" s="151"/>
      <c r="FEA45" s="151"/>
      <c r="FEB45" s="151"/>
      <c r="FEC45" s="151"/>
      <c r="FED45" s="151"/>
      <c r="FEE45" s="151"/>
      <c r="FEF45" s="151"/>
      <c r="FEG45" s="151"/>
      <c r="FEH45" s="151"/>
      <c r="FEI45" s="151"/>
      <c r="FEJ45" s="151"/>
      <c r="FEK45" s="151"/>
      <c r="FEL45" s="151"/>
      <c r="FEM45" s="151"/>
      <c r="FEN45" s="151"/>
      <c r="FEO45" s="151"/>
      <c r="FEP45" s="151"/>
      <c r="FEQ45" s="151"/>
      <c r="FER45" s="151"/>
      <c r="FES45" s="151"/>
      <c r="FET45" s="151"/>
      <c r="FEU45" s="151"/>
      <c r="FEV45" s="151"/>
      <c r="FEW45" s="151"/>
      <c r="FEX45" s="151"/>
      <c r="FEY45" s="151"/>
      <c r="FEZ45" s="151"/>
      <c r="FFA45" s="151"/>
      <c r="FFB45" s="151"/>
      <c r="FFC45" s="151"/>
      <c r="FFD45" s="151"/>
      <c r="FFE45" s="151"/>
      <c r="FFF45" s="151"/>
      <c r="FFG45" s="151"/>
      <c r="FFH45" s="151"/>
      <c r="FFI45" s="151"/>
      <c r="FFJ45" s="151"/>
      <c r="FFK45" s="151"/>
      <c r="FFL45" s="151"/>
      <c r="FFM45" s="151"/>
      <c r="FFN45" s="151"/>
      <c r="FFO45" s="151"/>
      <c r="FFP45" s="151"/>
      <c r="FFQ45" s="151"/>
      <c r="FFR45" s="151"/>
      <c r="FFS45" s="151"/>
      <c r="FFT45" s="151"/>
      <c r="FFU45" s="151"/>
      <c r="FFV45" s="151"/>
      <c r="FFW45" s="151"/>
      <c r="FFX45" s="151"/>
      <c r="FFY45" s="151"/>
      <c r="FFZ45" s="151"/>
      <c r="FGA45" s="151"/>
      <c r="FGB45" s="151"/>
      <c r="FGC45" s="151"/>
      <c r="FGD45" s="151"/>
      <c r="FGE45" s="151"/>
      <c r="FGF45" s="151"/>
      <c r="FGG45" s="151"/>
      <c r="FGH45" s="151"/>
      <c r="FGI45" s="151"/>
      <c r="FGJ45" s="151"/>
      <c r="FGK45" s="151"/>
      <c r="FGL45" s="151"/>
      <c r="FGM45" s="151"/>
      <c r="FGN45" s="151"/>
      <c r="FGO45" s="151"/>
      <c r="FGP45" s="151"/>
      <c r="FGQ45" s="151"/>
      <c r="FGR45" s="151"/>
      <c r="FGS45" s="151"/>
      <c r="FGT45" s="151"/>
      <c r="FGU45" s="151"/>
      <c r="FGV45" s="151"/>
      <c r="FGW45" s="151"/>
      <c r="FGX45" s="151"/>
      <c r="FGY45" s="151"/>
      <c r="FGZ45" s="151"/>
      <c r="FHA45" s="151"/>
      <c r="FHB45" s="151"/>
      <c r="FHC45" s="151"/>
      <c r="FHD45" s="151"/>
      <c r="FHE45" s="151"/>
      <c r="FHF45" s="151"/>
      <c r="FHG45" s="151"/>
      <c r="FHH45" s="151"/>
      <c r="FHI45" s="151"/>
      <c r="FHJ45" s="151"/>
      <c r="FHK45" s="151"/>
      <c r="FHL45" s="151"/>
      <c r="FHM45" s="151"/>
      <c r="FHN45" s="151"/>
      <c r="FHO45" s="151"/>
      <c r="FHP45" s="151"/>
      <c r="FHQ45" s="151"/>
      <c r="FHR45" s="151"/>
      <c r="FHS45" s="151"/>
      <c r="FHT45" s="151"/>
      <c r="FHU45" s="151"/>
      <c r="FHV45" s="151"/>
      <c r="FHW45" s="151"/>
      <c r="FHX45" s="151"/>
      <c r="FHY45" s="151"/>
      <c r="FHZ45" s="151"/>
      <c r="FIA45" s="151"/>
      <c r="FIB45" s="151"/>
      <c r="FIC45" s="151"/>
      <c r="FID45" s="151"/>
      <c r="FIE45" s="151"/>
      <c r="FIF45" s="151"/>
      <c r="FIG45" s="151"/>
      <c r="FIH45" s="151"/>
      <c r="FII45" s="151"/>
      <c r="FIJ45" s="151"/>
      <c r="FIK45" s="151"/>
      <c r="FIL45" s="151"/>
      <c r="FIM45" s="151"/>
      <c r="FIN45" s="151"/>
      <c r="FIO45" s="151"/>
      <c r="FIP45" s="151"/>
      <c r="FIQ45" s="151"/>
      <c r="FIR45" s="151"/>
      <c r="FIS45" s="151"/>
      <c r="FIT45" s="151"/>
      <c r="FIU45" s="151"/>
      <c r="FIV45" s="151"/>
      <c r="FIW45" s="151"/>
      <c r="FIX45" s="151"/>
      <c r="FIY45" s="151"/>
      <c r="FIZ45" s="151"/>
      <c r="FJA45" s="151"/>
      <c r="FJB45" s="151"/>
      <c r="FJC45" s="151"/>
      <c r="FJD45" s="151"/>
      <c r="FJE45" s="151"/>
      <c r="FJF45" s="151"/>
      <c r="FJG45" s="151"/>
      <c r="FJH45" s="151"/>
      <c r="FJI45" s="151"/>
      <c r="FJJ45" s="151"/>
      <c r="FJK45" s="151"/>
      <c r="FJL45" s="151"/>
      <c r="FJM45" s="151"/>
      <c r="FJN45" s="151"/>
      <c r="FJO45" s="151"/>
      <c r="FJP45" s="151"/>
      <c r="FJQ45" s="151"/>
      <c r="FJR45" s="151"/>
      <c r="FJS45" s="151"/>
      <c r="FJT45" s="151"/>
      <c r="FJU45" s="151"/>
      <c r="FJV45" s="151"/>
      <c r="FJW45" s="151"/>
      <c r="FJX45" s="151"/>
      <c r="FJY45" s="151"/>
      <c r="FJZ45" s="151"/>
      <c r="FKA45" s="151"/>
      <c r="FKB45" s="151"/>
      <c r="FKC45" s="151"/>
      <c r="FKD45" s="151"/>
      <c r="FKE45" s="151"/>
      <c r="FKF45" s="151"/>
      <c r="FKG45" s="151"/>
      <c r="FKH45" s="151"/>
      <c r="FKI45" s="151"/>
      <c r="FKJ45" s="151"/>
      <c r="FKK45" s="151"/>
      <c r="FKL45" s="151"/>
      <c r="FKM45" s="151"/>
      <c r="FKN45" s="151"/>
      <c r="FKO45" s="151"/>
      <c r="FKP45" s="151"/>
      <c r="FKQ45" s="151"/>
      <c r="FKR45" s="151"/>
      <c r="FKS45" s="151"/>
      <c r="FKT45" s="151"/>
      <c r="FKU45" s="151"/>
      <c r="FKV45" s="151"/>
      <c r="FKW45" s="151"/>
      <c r="FKX45" s="151"/>
      <c r="FKY45" s="151"/>
      <c r="FKZ45" s="151"/>
      <c r="FLA45" s="151"/>
      <c r="FLB45" s="151"/>
      <c r="FLC45" s="151"/>
      <c r="FLD45" s="151"/>
      <c r="FLE45" s="151"/>
      <c r="FLF45" s="151"/>
      <c r="FLG45" s="151"/>
      <c r="FLH45" s="151"/>
      <c r="FLI45" s="151"/>
      <c r="FLJ45" s="151"/>
      <c r="FLK45" s="151"/>
      <c r="FLL45" s="151"/>
      <c r="FLM45" s="151"/>
      <c r="FLN45" s="151"/>
      <c r="FLO45" s="151"/>
      <c r="FLP45" s="151"/>
      <c r="FLQ45" s="151"/>
      <c r="FLR45" s="151"/>
      <c r="FLS45" s="151"/>
      <c r="FLT45" s="151"/>
      <c r="FLU45" s="151"/>
      <c r="FLV45" s="151"/>
      <c r="FLW45" s="151"/>
      <c r="FLX45" s="151"/>
      <c r="FLY45" s="151"/>
      <c r="FLZ45" s="151"/>
      <c r="FMA45" s="151"/>
      <c r="FMB45" s="151"/>
      <c r="FMC45" s="151"/>
      <c r="FMD45" s="151"/>
      <c r="FME45" s="151"/>
      <c r="FMF45" s="151"/>
      <c r="FMG45" s="151"/>
      <c r="FMH45" s="151"/>
      <c r="FMI45" s="151"/>
      <c r="FMJ45" s="151"/>
      <c r="FMK45" s="151"/>
      <c r="FML45" s="151"/>
      <c r="FMM45" s="151"/>
      <c r="FMN45" s="151"/>
      <c r="FMO45" s="151"/>
      <c r="FMP45" s="151"/>
      <c r="FMQ45" s="151"/>
      <c r="FMR45" s="151"/>
      <c r="FMS45" s="151"/>
      <c r="FMT45" s="151"/>
      <c r="FMU45" s="151"/>
      <c r="FMV45" s="151"/>
      <c r="FMW45" s="151"/>
      <c r="FMX45" s="151"/>
      <c r="FMY45" s="151"/>
      <c r="FMZ45" s="151"/>
      <c r="FNA45" s="151"/>
      <c r="FNB45" s="151"/>
      <c r="FNC45" s="151"/>
      <c r="FND45" s="151"/>
      <c r="FNE45" s="151"/>
      <c r="FNF45" s="151"/>
      <c r="FNG45" s="151"/>
      <c r="FNH45" s="151"/>
      <c r="FNI45" s="151"/>
      <c r="FNJ45" s="151"/>
      <c r="FNK45" s="151"/>
      <c r="FNL45" s="151"/>
      <c r="FNM45" s="151"/>
      <c r="FNN45" s="151"/>
      <c r="FNO45" s="151"/>
      <c r="FNP45" s="151"/>
      <c r="FNQ45" s="151"/>
      <c r="FNR45" s="151"/>
      <c r="FNS45" s="151"/>
      <c r="FNT45" s="151"/>
      <c r="FNU45" s="151"/>
      <c r="FNV45" s="151"/>
      <c r="FNW45" s="151"/>
      <c r="FNX45" s="151"/>
      <c r="FNY45" s="151"/>
      <c r="FNZ45" s="151"/>
      <c r="FOA45" s="151"/>
      <c r="FOB45" s="151"/>
      <c r="FOC45" s="151"/>
      <c r="FOD45" s="151"/>
      <c r="FOE45" s="151"/>
      <c r="FOF45" s="151"/>
      <c r="FOG45" s="151"/>
      <c r="FOH45" s="151"/>
      <c r="FOI45" s="151"/>
      <c r="FOJ45" s="151"/>
      <c r="FOK45" s="151"/>
      <c r="FOL45" s="151"/>
      <c r="FOM45" s="151"/>
      <c r="FON45" s="151"/>
      <c r="FOO45" s="151"/>
      <c r="FOP45" s="151"/>
      <c r="FOQ45" s="151"/>
      <c r="FOR45" s="151"/>
      <c r="FOS45" s="151"/>
      <c r="FOT45" s="151"/>
      <c r="FOU45" s="151"/>
      <c r="FOV45" s="151"/>
      <c r="FOW45" s="151"/>
      <c r="FOX45" s="151"/>
      <c r="FOY45" s="151"/>
      <c r="FOZ45" s="151"/>
      <c r="FPA45" s="151"/>
      <c r="FPB45" s="151"/>
      <c r="FPC45" s="151"/>
      <c r="FPD45" s="151"/>
      <c r="FPE45" s="151"/>
      <c r="FPF45" s="151"/>
      <c r="FPG45" s="151"/>
      <c r="FPH45" s="151"/>
      <c r="FPI45" s="151"/>
      <c r="FPJ45" s="151"/>
      <c r="FPK45" s="151"/>
      <c r="FPL45" s="151"/>
      <c r="FPM45" s="151"/>
      <c r="FPN45" s="151"/>
      <c r="FPO45" s="151"/>
      <c r="FPP45" s="151"/>
      <c r="FPQ45" s="151"/>
      <c r="FPR45" s="151"/>
      <c r="FPS45" s="151"/>
      <c r="FPT45" s="151"/>
      <c r="FPU45" s="151"/>
      <c r="FPV45" s="151"/>
      <c r="FPW45" s="151"/>
      <c r="FPX45" s="151"/>
      <c r="FPY45" s="151"/>
      <c r="FPZ45" s="151"/>
      <c r="FQA45" s="151"/>
      <c r="FQB45" s="151"/>
      <c r="FQC45" s="151"/>
      <c r="FQD45" s="151"/>
      <c r="FQE45" s="151"/>
      <c r="FQF45" s="151"/>
      <c r="FQG45" s="151"/>
      <c r="FQH45" s="151"/>
      <c r="FQI45" s="151"/>
      <c r="FQJ45" s="151"/>
      <c r="FQK45" s="151"/>
      <c r="FQL45" s="151"/>
      <c r="FQM45" s="151"/>
      <c r="FQN45" s="151"/>
      <c r="FQO45" s="151"/>
      <c r="FQP45" s="151"/>
      <c r="FQQ45" s="151"/>
      <c r="FQR45" s="151"/>
      <c r="FQS45" s="151"/>
      <c r="FQT45" s="151"/>
      <c r="FQU45" s="151"/>
      <c r="FQV45" s="151"/>
      <c r="FQW45" s="151"/>
      <c r="FQX45" s="151"/>
      <c r="FQY45" s="151"/>
      <c r="FQZ45" s="151"/>
      <c r="FRA45" s="151"/>
      <c r="FRB45" s="151"/>
      <c r="FRC45" s="151"/>
      <c r="FRD45" s="151"/>
      <c r="FRE45" s="151"/>
      <c r="FRF45" s="151"/>
      <c r="FRG45" s="151"/>
      <c r="FRH45" s="151"/>
      <c r="FRI45" s="151"/>
      <c r="FRJ45" s="151"/>
      <c r="FRK45" s="151"/>
      <c r="FRL45" s="151"/>
      <c r="FRM45" s="151"/>
      <c r="FRN45" s="151"/>
      <c r="FRO45" s="151"/>
      <c r="FRP45" s="151"/>
      <c r="FRQ45" s="151"/>
      <c r="FRR45" s="151"/>
      <c r="FRS45" s="151"/>
      <c r="FRT45" s="151"/>
      <c r="FRU45" s="151"/>
      <c r="FRV45" s="151"/>
      <c r="FRW45" s="151"/>
      <c r="FRX45" s="151"/>
      <c r="FRY45" s="151"/>
      <c r="FRZ45" s="151"/>
      <c r="FSA45" s="151"/>
      <c r="FSB45" s="151"/>
      <c r="FSC45" s="151"/>
      <c r="FSD45" s="151"/>
      <c r="FSE45" s="151"/>
      <c r="FSF45" s="151"/>
      <c r="FSG45" s="151"/>
      <c r="FSH45" s="151"/>
      <c r="FSI45" s="151"/>
      <c r="FSJ45" s="151"/>
      <c r="FSK45" s="151"/>
      <c r="FSL45" s="151"/>
      <c r="FSM45" s="151"/>
      <c r="FSN45" s="151"/>
      <c r="FSO45" s="151"/>
      <c r="FSP45" s="151"/>
      <c r="FSQ45" s="151"/>
      <c r="FSR45" s="151"/>
      <c r="FSS45" s="151"/>
      <c r="FST45" s="151"/>
      <c r="FSU45" s="151"/>
      <c r="FSV45" s="151"/>
      <c r="FSW45" s="151"/>
      <c r="FSX45" s="151"/>
      <c r="FSY45" s="151"/>
      <c r="FSZ45" s="151"/>
      <c r="FTA45" s="151"/>
      <c r="FTB45" s="151"/>
      <c r="FTC45" s="151"/>
      <c r="FTD45" s="151"/>
      <c r="FTE45" s="151"/>
      <c r="FTF45" s="151"/>
      <c r="FTG45" s="151"/>
      <c r="FTH45" s="151"/>
      <c r="FTI45" s="151"/>
      <c r="FTJ45" s="151"/>
      <c r="FTK45" s="151"/>
      <c r="FTL45" s="151"/>
      <c r="FTM45" s="151"/>
      <c r="FTN45" s="151"/>
      <c r="FTO45" s="151"/>
      <c r="FTP45" s="151"/>
      <c r="FTQ45" s="151"/>
      <c r="FTR45" s="151"/>
      <c r="FTS45" s="151"/>
      <c r="FTT45" s="151"/>
      <c r="FTU45" s="151"/>
      <c r="FTV45" s="151"/>
      <c r="FTW45" s="151"/>
      <c r="FTX45" s="151"/>
      <c r="FTY45" s="151"/>
      <c r="FTZ45" s="151"/>
      <c r="FUA45" s="151"/>
      <c r="FUB45" s="151"/>
      <c r="FUC45" s="151"/>
      <c r="FUD45" s="151"/>
      <c r="FUE45" s="151"/>
      <c r="FUF45" s="151"/>
      <c r="FUG45" s="151"/>
      <c r="FUH45" s="151"/>
      <c r="FUI45" s="151"/>
      <c r="FUJ45" s="151"/>
      <c r="FUK45" s="151"/>
      <c r="FUL45" s="151"/>
      <c r="FUM45" s="151"/>
      <c r="FUN45" s="151"/>
      <c r="FUO45" s="151"/>
      <c r="FUP45" s="151"/>
      <c r="FUQ45" s="151"/>
      <c r="FUR45" s="151"/>
      <c r="FUS45" s="151"/>
      <c r="FUT45" s="151"/>
      <c r="FUU45" s="151"/>
      <c r="FUV45" s="151"/>
      <c r="FUW45" s="151"/>
      <c r="FUX45" s="151"/>
      <c r="FUY45" s="151"/>
      <c r="FUZ45" s="151"/>
      <c r="FVA45" s="151"/>
      <c r="FVB45" s="151"/>
      <c r="FVC45" s="151"/>
      <c r="FVD45" s="151"/>
      <c r="FVE45" s="151"/>
      <c r="FVF45" s="151"/>
      <c r="FVG45" s="151"/>
      <c r="FVH45" s="151"/>
      <c r="FVI45" s="151"/>
      <c r="FVJ45" s="151"/>
      <c r="FVK45" s="151"/>
      <c r="FVL45" s="151"/>
      <c r="FVM45" s="151"/>
      <c r="FVN45" s="151"/>
      <c r="FVO45" s="151"/>
      <c r="FVP45" s="151"/>
      <c r="FVQ45" s="151"/>
      <c r="FVR45" s="151"/>
      <c r="FVS45" s="151"/>
      <c r="FVT45" s="151"/>
      <c r="FVU45" s="151"/>
      <c r="FVV45" s="151"/>
      <c r="FVW45" s="151"/>
      <c r="FVX45" s="151"/>
      <c r="FVY45" s="151"/>
      <c r="FVZ45" s="151"/>
      <c r="FWA45" s="151"/>
      <c r="FWB45" s="151"/>
      <c r="FWC45" s="151"/>
      <c r="FWD45" s="151"/>
      <c r="FWE45" s="151"/>
      <c r="FWF45" s="151"/>
      <c r="FWG45" s="151"/>
      <c r="FWH45" s="151"/>
      <c r="FWI45" s="151"/>
      <c r="FWJ45" s="151"/>
      <c r="FWK45" s="151"/>
      <c r="FWL45" s="151"/>
      <c r="FWM45" s="151"/>
      <c r="FWN45" s="151"/>
      <c r="FWO45" s="151"/>
      <c r="FWP45" s="151"/>
      <c r="FWQ45" s="151"/>
      <c r="FWR45" s="151"/>
      <c r="FWS45" s="151"/>
      <c r="FWT45" s="151"/>
      <c r="FWU45" s="151"/>
      <c r="FWV45" s="151"/>
      <c r="FWW45" s="151"/>
      <c r="FWX45" s="151"/>
      <c r="FWY45" s="151"/>
      <c r="FWZ45" s="151"/>
      <c r="FXA45" s="151"/>
      <c r="FXB45" s="151"/>
      <c r="FXC45" s="151"/>
      <c r="FXD45" s="151"/>
      <c r="FXE45" s="151"/>
      <c r="FXF45" s="151"/>
      <c r="FXG45" s="151"/>
      <c r="FXH45" s="151"/>
      <c r="FXI45" s="151"/>
      <c r="FXJ45" s="151"/>
      <c r="FXK45" s="151"/>
      <c r="FXL45" s="151"/>
      <c r="FXM45" s="151"/>
      <c r="FXN45" s="151"/>
      <c r="FXO45" s="151"/>
      <c r="FXP45" s="151"/>
      <c r="FXQ45" s="151"/>
      <c r="FXR45" s="151"/>
      <c r="FXS45" s="151"/>
      <c r="FXT45" s="151"/>
      <c r="FXU45" s="151"/>
      <c r="FXV45" s="151"/>
      <c r="FXW45" s="151"/>
      <c r="FXX45" s="151"/>
      <c r="FXY45" s="151"/>
      <c r="FXZ45" s="151"/>
      <c r="FYA45" s="151"/>
      <c r="FYB45" s="151"/>
      <c r="FYC45" s="151"/>
      <c r="FYD45" s="151"/>
      <c r="FYE45" s="151"/>
      <c r="FYF45" s="151"/>
      <c r="FYG45" s="151"/>
      <c r="FYH45" s="151"/>
      <c r="FYI45" s="151"/>
      <c r="FYJ45" s="151"/>
      <c r="FYK45" s="151"/>
      <c r="FYL45" s="151"/>
      <c r="FYM45" s="151"/>
      <c r="FYN45" s="151"/>
      <c r="FYO45" s="151"/>
      <c r="FYP45" s="151"/>
      <c r="FYQ45" s="151"/>
      <c r="FYR45" s="151"/>
      <c r="FYS45" s="151"/>
      <c r="FYT45" s="151"/>
      <c r="FYU45" s="151"/>
      <c r="FYV45" s="151"/>
      <c r="FYW45" s="151"/>
      <c r="FYX45" s="151"/>
      <c r="FYY45" s="151"/>
      <c r="FYZ45" s="151"/>
      <c r="FZA45" s="151"/>
      <c r="FZB45" s="151"/>
      <c r="FZC45" s="151"/>
      <c r="FZD45" s="151"/>
      <c r="FZE45" s="151"/>
      <c r="FZF45" s="151"/>
      <c r="FZG45" s="151"/>
      <c r="FZH45" s="151"/>
      <c r="FZI45" s="151"/>
      <c r="FZJ45" s="151"/>
      <c r="FZK45" s="151"/>
      <c r="FZL45" s="151"/>
      <c r="FZM45" s="151"/>
      <c r="FZN45" s="151"/>
      <c r="FZO45" s="151"/>
      <c r="FZP45" s="151"/>
      <c r="FZQ45" s="151"/>
      <c r="FZR45" s="151"/>
      <c r="FZS45" s="151"/>
      <c r="FZT45" s="151"/>
      <c r="FZU45" s="151"/>
      <c r="FZV45" s="151"/>
      <c r="FZW45" s="151"/>
      <c r="FZX45" s="151"/>
      <c r="FZY45" s="151"/>
      <c r="FZZ45" s="151"/>
      <c r="GAA45" s="151"/>
      <c r="GAB45" s="151"/>
      <c r="GAC45" s="151"/>
      <c r="GAD45" s="151"/>
      <c r="GAE45" s="151"/>
      <c r="GAF45" s="151"/>
      <c r="GAG45" s="151"/>
      <c r="GAH45" s="151"/>
      <c r="GAI45" s="151"/>
      <c r="GAJ45" s="151"/>
      <c r="GAK45" s="151"/>
      <c r="GAL45" s="151"/>
      <c r="GAM45" s="151"/>
      <c r="GAN45" s="151"/>
      <c r="GAO45" s="151"/>
      <c r="GAP45" s="151"/>
      <c r="GAQ45" s="151"/>
      <c r="GAR45" s="151"/>
      <c r="GAS45" s="151"/>
      <c r="GAT45" s="151"/>
      <c r="GAU45" s="151"/>
      <c r="GAV45" s="151"/>
      <c r="GAW45" s="151"/>
      <c r="GAX45" s="151"/>
      <c r="GAY45" s="151"/>
      <c r="GAZ45" s="151"/>
      <c r="GBA45" s="151"/>
      <c r="GBB45" s="151"/>
      <c r="GBC45" s="151"/>
      <c r="GBD45" s="151"/>
      <c r="GBE45" s="151"/>
      <c r="GBF45" s="151"/>
      <c r="GBG45" s="151"/>
      <c r="GBH45" s="151"/>
      <c r="GBI45" s="151"/>
      <c r="GBJ45" s="151"/>
      <c r="GBK45" s="151"/>
      <c r="GBL45" s="151"/>
      <c r="GBM45" s="151"/>
      <c r="GBN45" s="151"/>
      <c r="GBO45" s="151"/>
      <c r="GBP45" s="151"/>
      <c r="GBQ45" s="151"/>
      <c r="GBR45" s="151"/>
      <c r="GBS45" s="151"/>
      <c r="GBT45" s="151"/>
      <c r="GBU45" s="151"/>
      <c r="GBV45" s="151"/>
      <c r="GBW45" s="151"/>
      <c r="GBX45" s="151"/>
      <c r="GBY45" s="151"/>
      <c r="GBZ45" s="151"/>
      <c r="GCA45" s="151"/>
      <c r="GCB45" s="151"/>
      <c r="GCC45" s="151"/>
      <c r="GCD45" s="151"/>
      <c r="GCE45" s="151"/>
      <c r="GCF45" s="151"/>
      <c r="GCG45" s="151"/>
      <c r="GCH45" s="151"/>
      <c r="GCI45" s="151"/>
      <c r="GCJ45" s="151"/>
      <c r="GCK45" s="151"/>
      <c r="GCL45" s="151"/>
      <c r="GCM45" s="151"/>
      <c r="GCN45" s="151"/>
      <c r="GCO45" s="151"/>
      <c r="GCP45" s="151"/>
      <c r="GCQ45" s="151"/>
      <c r="GCR45" s="151"/>
      <c r="GCS45" s="151"/>
      <c r="GCT45" s="151"/>
      <c r="GCU45" s="151"/>
      <c r="GCV45" s="151"/>
      <c r="GCW45" s="151"/>
      <c r="GCX45" s="151"/>
      <c r="GCY45" s="151"/>
      <c r="GCZ45" s="151"/>
      <c r="GDA45" s="151"/>
      <c r="GDB45" s="151"/>
      <c r="GDC45" s="151"/>
      <c r="GDD45" s="151"/>
      <c r="GDE45" s="151"/>
      <c r="GDF45" s="151"/>
      <c r="GDG45" s="151"/>
      <c r="GDH45" s="151"/>
      <c r="GDI45" s="151"/>
      <c r="GDJ45" s="151"/>
      <c r="GDK45" s="151"/>
      <c r="GDL45" s="151"/>
      <c r="GDM45" s="151"/>
      <c r="GDN45" s="151"/>
      <c r="GDO45" s="151"/>
      <c r="GDP45" s="151"/>
      <c r="GDQ45" s="151"/>
      <c r="GDR45" s="151"/>
      <c r="GDS45" s="151"/>
      <c r="GDT45" s="151"/>
      <c r="GDU45" s="151"/>
      <c r="GDV45" s="151"/>
      <c r="GDW45" s="151"/>
      <c r="GDX45" s="151"/>
      <c r="GDY45" s="151"/>
      <c r="GDZ45" s="151"/>
      <c r="GEA45" s="151"/>
      <c r="GEB45" s="151"/>
      <c r="GEC45" s="151"/>
      <c r="GED45" s="151"/>
      <c r="GEE45" s="151"/>
      <c r="GEF45" s="151"/>
      <c r="GEG45" s="151"/>
      <c r="GEH45" s="151"/>
      <c r="GEI45" s="151"/>
      <c r="GEJ45" s="151"/>
      <c r="GEK45" s="151"/>
      <c r="GEL45" s="151"/>
      <c r="GEM45" s="151"/>
      <c r="GEN45" s="151"/>
      <c r="GEO45" s="151"/>
      <c r="GEP45" s="151"/>
      <c r="GEQ45" s="151"/>
      <c r="GER45" s="151"/>
      <c r="GES45" s="151"/>
      <c r="GET45" s="151"/>
      <c r="GEU45" s="151"/>
      <c r="GEV45" s="151"/>
      <c r="GEW45" s="151"/>
      <c r="GEX45" s="151"/>
      <c r="GEY45" s="151"/>
      <c r="GEZ45" s="151"/>
      <c r="GFA45" s="151"/>
      <c r="GFB45" s="151"/>
      <c r="GFC45" s="151"/>
      <c r="GFD45" s="151"/>
      <c r="GFE45" s="151"/>
      <c r="GFF45" s="151"/>
      <c r="GFG45" s="151"/>
      <c r="GFH45" s="151"/>
      <c r="GFI45" s="151"/>
      <c r="GFJ45" s="151"/>
      <c r="GFK45" s="151"/>
      <c r="GFL45" s="151"/>
      <c r="GFM45" s="151"/>
      <c r="GFN45" s="151"/>
      <c r="GFO45" s="151"/>
      <c r="GFP45" s="151"/>
      <c r="GFQ45" s="151"/>
      <c r="GFR45" s="151"/>
      <c r="GFS45" s="151"/>
      <c r="GFT45" s="151"/>
      <c r="GFU45" s="151"/>
      <c r="GFV45" s="151"/>
      <c r="GFW45" s="151"/>
      <c r="GFX45" s="151"/>
      <c r="GFY45" s="151"/>
      <c r="GFZ45" s="151"/>
      <c r="GGA45" s="151"/>
      <c r="GGB45" s="151"/>
      <c r="GGC45" s="151"/>
      <c r="GGD45" s="151"/>
      <c r="GGE45" s="151"/>
      <c r="GGF45" s="151"/>
      <c r="GGG45" s="151"/>
      <c r="GGH45" s="151"/>
      <c r="GGI45" s="151"/>
      <c r="GGJ45" s="151"/>
      <c r="GGK45" s="151"/>
      <c r="GGL45" s="151"/>
      <c r="GGM45" s="151"/>
      <c r="GGN45" s="151"/>
      <c r="GGO45" s="151"/>
      <c r="GGP45" s="151"/>
      <c r="GGQ45" s="151"/>
      <c r="GGR45" s="151"/>
      <c r="GGS45" s="151"/>
      <c r="GGT45" s="151"/>
      <c r="GGU45" s="151"/>
      <c r="GGV45" s="151"/>
      <c r="GGW45" s="151"/>
      <c r="GGX45" s="151"/>
      <c r="GGY45" s="151"/>
      <c r="GGZ45" s="151"/>
      <c r="GHA45" s="151"/>
      <c r="GHB45" s="151"/>
      <c r="GHC45" s="151"/>
      <c r="GHD45" s="151"/>
      <c r="GHE45" s="151"/>
      <c r="GHF45" s="151"/>
      <c r="GHG45" s="151"/>
      <c r="GHH45" s="151"/>
      <c r="GHI45" s="151"/>
      <c r="GHJ45" s="151"/>
      <c r="GHK45" s="151"/>
      <c r="GHL45" s="151"/>
      <c r="GHM45" s="151"/>
      <c r="GHN45" s="151"/>
      <c r="GHO45" s="151"/>
      <c r="GHP45" s="151"/>
      <c r="GHQ45" s="151"/>
      <c r="GHR45" s="151"/>
      <c r="GHS45" s="151"/>
      <c r="GHT45" s="151"/>
      <c r="GHU45" s="151"/>
      <c r="GHV45" s="151"/>
      <c r="GHW45" s="151"/>
      <c r="GHX45" s="151"/>
      <c r="GHY45" s="151"/>
      <c r="GHZ45" s="151"/>
      <c r="GIA45" s="151"/>
      <c r="GIB45" s="151"/>
      <c r="GIC45" s="151"/>
      <c r="GID45" s="151"/>
      <c r="GIE45" s="151"/>
      <c r="GIF45" s="151"/>
      <c r="GIG45" s="151"/>
      <c r="GIH45" s="151"/>
      <c r="GII45" s="151"/>
      <c r="GIJ45" s="151"/>
      <c r="GIK45" s="151"/>
      <c r="GIL45" s="151"/>
      <c r="GIM45" s="151"/>
      <c r="GIN45" s="151"/>
      <c r="GIO45" s="151"/>
      <c r="GIP45" s="151"/>
      <c r="GIQ45" s="151"/>
      <c r="GIR45" s="151"/>
      <c r="GIS45" s="151"/>
      <c r="GIT45" s="151"/>
      <c r="GIU45" s="151"/>
      <c r="GIV45" s="151"/>
      <c r="GIW45" s="151"/>
      <c r="GIX45" s="151"/>
      <c r="GIY45" s="151"/>
      <c r="GIZ45" s="151"/>
      <c r="GJA45" s="151"/>
      <c r="GJB45" s="151"/>
      <c r="GJC45" s="151"/>
      <c r="GJD45" s="151"/>
      <c r="GJE45" s="151"/>
      <c r="GJF45" s="151"/>
      <c r="GJG45" s="151"/>
      <c r="GJH45" s="151"/>
      <c r="GJI45" s="151"/>
      <c r="GJJ45" s="151"/>
      <c r="GJK45" s="151"/>
      <c r="GJL45" s="151"/>
      <c r="GJM45" s="151"/>
      <c r="GJN45" s="151"/>
      <c r="GJO45" s="151"/>
      <c r="GJP45" s="151"/>
      <c r="GJQ45" s="151"/>
      <c r="GJR45" s="151"/>
      <c r="GJS45" s="151"/>
      <c r="GJT45" s="151"/>
      <c r="GJU45" s="151"/>
      <c r="GJV45" s="151"/>
      <c r="GJW45" s="151"/>
      <c r="GJX45" s="151"/>
      <c r="GJY45" s="151"/>
      <c r="GJZ45" s="151"/>
      <c r="GKA45" s="151"/>
      <c r="GKB45" s="151"/>
      <c r="GKC45" s="151"/>
      <c r="GKD45" s="151"/>
      <c r="GKE45" s="151"/>
      <c r="GKF45" s="151"/>
      <c r="GKG45" s="151"/>
      <c r="GKH45" s="151"/>
      <c r="GKI45" s="151"/>
      <c r="GKJ45" s="151"/>
      <c r="GKK45" s="151"/>
      <c r="GKL45" s="151"/>
      <c r="GKM45" s="151"/>
      <c r="GKN45" s="151"/>
      <c r="GKO45" s="151"/>
      <c r="GKP45" s="151"/>
      <c r="GKQ45" s="151"/>
      <c r="GKR45" s="151"/>
      <c r="GKS45" s="151"/>
      <c r="GKT45" s="151"/>
      <c r="GKU45" s="151"/>
      <c r="GKV45" s="151"/>
      <c r="GKW45" s="151"/>
      <c r="GKX45" s="151"/>
      <c r="GKY45" s="151"/>
      <c r="GKZ45" s="151"/>
      <c r="GLA45" s="151"/>
      <c r="GLB45" s="151"/>
      <c r="GLC45" s="151"/>
      <c r="GLD45" s="151"/>
      <c r="GLE45" s="151"/>
      <c r="GLF45" s="151"/>
      <c r="GLG45" s="151"/>
      <c r="GLH45" s="151"/>
      <c r="GLI45" s="151"/>
      <c r="GLJ45" s="151"/>
      <c r="GLK45" s="151"/>
      <c r="GLL45" s="151"/>
      <c r="GLM45" s="151"/>
      <c r="GLN45" s="151"/>
      <c r="GLO45" s="151"/>
      <c r="GLP45" s="151"/>
      <c r="GLQ45" s="151"/>
      <c r="GLR45" s="151"/>
      <c r="GLS45" s="151"/>
      <c r="GLT45" s="151"/>
      <c r="GLU45" s="151"/>
      <c r="GLV45" s="151"/>
      <c r="GLW45" s="151"/>
      <c r="GLX45" s="151"/>
      <c r="GLY45" s="151"/>
      <c r="GLZ45" s="151"/>
      <c r="GMA45" s="151"/>
      <c r="GMB45" s="151"/>
      <c r="GMC45" s="151"/>
      <c r="GMD45" s="151"/>
      <c r="GME45" s="151"/>
      <c r="GMF45" s="151"/>
      <c r="GMG45" s="151"/>
      <c r="GMH45" s="151"/>
      <c r="GMI45" s="151"/>
      <c r="GMJ45" s="151"/>
      <c r="GMK45" s="151"/>
      <c r="GML45" s="151"/>
      <c r="GMM45" s="151"/>
      <c r="GMN45" s="151"/>
      <c r="GMO45" s="151"/>
      <c r="GMP45" s="151"/>
      <c r="GMQ45" s="151"/>
      <c r="GMR45" s="151"/>
      <c r="GMS45" s="151"/>
      <c r="GMT45" s="151"/>
      <c r="GMU45" s="151"/>
      <c r="GMV45" s="151"/>
      <c r="GMW45" s="151"/>
      <c r="GMX45" s="151"/>
      <c r="GMY45" s="151"/>
      <c r="GMZ45" s="151"/>
      <c r="GNA45" s="151"/>
      <c r="GNB45" s="151"/>
      <c r="GNC45" s="151"/>
      <c r="GND45" s="151"/>
      <c r="GNE45" s="151"/>
      <c r="GNF45" s="151"/>
      <c r="GNG45" s="151"/>
      <c r="GNH45" s="151"/>
      <c r="GNI45" s="151"/>
      <c r="GNJ45" s="151"/>
      <c r="GNK45" s="151"/>
      <c r="GNL45" s="151"/>
      <c r="GNM45" s="151"/>
      <c r="GNN45" s="151"/>
      <c r="GNO45" s="151"/>
      <c r="GNP45" s="151"/>
      <c r="GNQ45" s="151"/>
      <c r="GNR45" s="151"/>
      <c r="GNS45" s="151"/>
      <c r="GNT45" s="151"/>
      <c r="GNU45" s="151"/>
      <c r="GNV45" s="151"/>
      <c r="GNW45" s="151"/>
      <c r="GNX45" s="151"/>
      <c r="GNY45" s="151"/>
      <c r="GNZ45" s="151"/>
      <c r="GOA45" s="151"/>
      <c r="GOB45" s="151"/>
      <c r="GOC45" s="151"/>
      <c r="GOD45" s="151"/>
      <c r="GOE45" s="151"/>
      <c r="GOF45" s="151"/>
      <c r="GOG45" s="151"/>
      <c r="GOH45" s="151"/>
      <c r="GOI45" s="151"/>
      <c r="GOJ45" s="151"/>
      <c r="GOK45" s="151"/>
      <c r="GOL45" s="151"/>
      <c r="GOM45" s="151"/>
      <c r="GON45" s="151"/>
      <c r="GOO45" s="151"/>
      <c r="GOP45" s="151"/>
      <c r="GOQ45" s="151"/>
      <c r="GOR45" s="151"/>
      <c r="GOS45" s="151"/>
      <c r="GOT45" s="151"/>
      <c r="GOU45" s="151"/>
      <c r="GOV45" s="151"/>
      <c r="GOW45" s="151"/>
      <c r="GOX45" s="151"/>
      <c r="GOY45" s="151"/>
      <c r="GOZ45" s="151"/>
      <c r="GPA45" s="151"/>
      <c r="GPB45" s="151"/>
      <c r="GPC45" s="151"/>
      <c r="GPD45" s="151"/>
      <c r="GPE45" s="151"/>
      <c r="GPF45" s="151"/>
      <c r="GPG45" s="151"/>
      <c r="GPH45" s="151"/>
      <c r="GPI45" s="151"/>
      <c r="GPJ45" s="151"/>
      <c r="GPK45" s="151"/>
      <c r="GPL45" s="151"/>
      <c r="GPM45" s="151"/>
      <c r="GPN45" s="151"/>
      <c r="GPO45" s="151"/>
      <c r="GPP45" s="151"/>
      <c r="GPQ45" s="151"/>
      <c r="GPR45" s="151"/>
      <c r="GPS45" s="151"/>
      <c r="GPT45" s="151"/>
      <c r="GPU45" s="151"/>
      <c r="GPV45" s="151"/>
      <c r="GPW45" s="151"/>
      <c r="GPX45" s="151"/>
      <c r="GPY45" s="151"/>
      <c r="GPZ45" s="151"/>
      <c r="GQA45" s="151"/>
      <c r="GQB45" s="151"/>
      <c r="GQC45" s="151"/>
      <c r="GQD45" s="151"/>
      <c r="GQE45" s="151"/>
      <c r="GQF45" s="151"/>
      <c r="GQG45" s="151"/>
      <c r="GQH45" s="151"/>
      <c r="GQI45" s="151"/>
      <c r="GQJ45" s="151"/>
      <c r="GQK45" s="151"/>
      <c r="GQL45" s="151"/>
      <c r="GQM45" s="151"/>
      <c r="GQN45" s="151"/>
      <c r="GQO45" s="151"/>
      <c r="GQP45" s="151"/>
      <c r="GQQ45" s="151"/>
      <c r="GQR45" s="151"/>
      <c r="GQS45" s="151"/>
      <c r="GQT45" s="151"/>
      <c r="GQU45" s="151"/>
      <c r="GQV45" s="151"/>
      <c r="GQW45" s="151"/>
      <c r="GQX45" s="151"/>
      <c r="GQY45" s="151"/>
      <c r="GQZ45" s="151"/>
      <c r="GRA45" s="151"/>
      <c r="GRB45" s="151"/>
      <c r="GRC45" s="151"/>
      <c r="GRD45" s="151"/>
      <c r="GRE45" s="151"/>
      <c r="GRF45" s="151"/>
      <c r="GRG45" s="151"/>
      <c r="GRH45" s="151"/>
      <c r="GRI45" s="151"/>
      <c r="GRJ45" s="151"/>
      <c r="GRK45" s="151"/>
      <c r="GRL45" s="151"/>
      <c r="GRM45" s="151"/>
      <c r="GRN45" s="151"/>
      <c r="GRO45" s="151"/>
      <c r="GRP45" s="151"/>
      <c r="GRQ45" s="151"/>
      <c r="GRR45" s="151"/>
      <c r="GRS45" s="151"/>
      <c r="GRT45" s="151"/>
      <c r="GRU45" s="151"/>
      <c r="GRV45" s="151"/>
      <c r="GRW45" s="151"/>
      <c r="GRX45" s="151"/>
      <c r="GRY45" s="151"/>
      <c r="GRZ45" s="151"/>
      <c r="GSA45" s="151"/>
      <c r="GSB45" s="151"/>
      <c r="GSC45" s="151"/>
      <c r="GSD45" s="151"/>
      <c r="GSE45" s="151"/>
      <c r="GSF45" s="151"/>
      <c r="GSG45" s="151"/>
      <c r="GSH45" s="151"/>
      <c r="GSI45" s="151"/>
      <c r="GSJ45" s="151"/>
      <c r="GSK45" s="151"/>
      <c r="GSL45" s="151"/>
      <c r="GSM45" s="151"/>
      <c r="GSN45" s="151"/>
      <c r="GSO45" s="151"/>
      <c r="GSP45" s="151"/>
      <c r="GSQ45" s="151"/>
      <c r="GSR45" s="151"/>
      <c r="GSS45" s="151"/>
      <c r="GST45" s="151"/>
      <c r="GSU45" s="151"/>
      <c r="GSV45" s="151"/>
      <c r="GSW45" s="151"/>
      <c r="GSX45" s="151"/>
      <c r="GSY45" s="151"/>
      <c r="GSZ45" s="151"/>
      <c r="GTA45" s="151"/>
      <c r="GTB45" s="151"/>
      <c r="GTC45" s="151"/>
      <c r="GTD45" s="151"/>
      <c r="GTE45" s="151"/>
      <c r="GTF45" s="151"/>
      <c r="GTG45" s="151"/>
      <c r="GTH45" s="151"/>
      <c r="GTI45" s="151"/>
      <c r="GTJ45" s="151"/>
      <c r="GTK45" s="151"/>
      <c r="GTL45" s="151"/>
      <c r="GTM45" s="151"/>
    </row>
    <row r="46" spans="1:5265" s="433" customFormat="1" ht="15.75" x14ac:dyDescent="0.2">
      <c r="A46" s="554">
        <f t="shared" si="6"/>
        <v>41</v>
      </c>
      <c r="B46" s="521"/>
      <c r="C46" s="401"/>
      <c r="D46" s="179"/>
      <c r="E46" s="471"/>
      <c r="F46" s="180"/>
      <c r="G46" s="470">
        <f t="shared" si="7"/>
        <v>0</v>
      </c>
      <c r="H46" s="557"/>
      <c r="I46" s="338"/>
      <c r="J46" s="82"/>
      <c r="K46" s="401"/>
      <c r="L46" s="181"/>
      <c r="M46" s="179"/>
      <c r="N46" s="338"/>
      <c r="O46" s="397"/>
      <c r="P46" s="397"/>
      <c r="Q46" s="176"/>
      <c r="R46" s="450"/>
      <c r="S46" s="177"/>
      <c r="T46" s="405">
        <f t="shared" si="12"/>
        <v>0</v>
      </c>
      <c r="U46" s="406">
        <f t="shared" si="13"/>
        <v>0</v>
      </c>
      <c r="V46" s="407">
        <f t="shared" si="14"/>
        <v>0</v>
      </c>
      <c r="W46" s="182"/>
      <c r="X46" s="402"/>
      <c r="Y46" s="179"/>
      <c r="Z46" s="337"/>
      <c r="AA46" s="103"/>
      <c r="AB46" s="103"/>
      <c r="AC46" s="185"/>
      <c r="AD46" s="127"/>
      <c r="AE46" s="126">
        <f>SUMIF('PMO Worksheet'!N46,"No",'PMO Worksheet'!V46)</f>
        <v>0</v>
      </c>
      <c r="AF46" s="126">
        <f>SUMIF('PMO Worksheet'!N46,"No",'PMO Worksheet'!U46)</f>
        <v>0</v>
      </c>
      <c r="AG46" s="126">
        <f>SUMIF('PMO Worksheet'!N46,"yes",'PMO Worksheet'!V46)</f>
        <v>0</v>
      </c>
      <c r="AH46" s="126">
        <f>SUMIF('PMO Worksheet'!N46,"Yes",'PMO Worksheet'!U46)</f>
        <v>0</v>
      </c>
      <c r="AI46" s="127"/>
      <c r="AJ46" s="127"/>
      <c r="AK46" s="126">
        <f>SUMIF('PMO Worksheet'!P46,"down",'PMO Worksheet'!T46)</f>
        <v>0</v>
      </c>
      <c r="AL46" s="126">
        <f>SUMIF('PMO Worksheet'!P46,"Up",'PMO Worksheet'!T46)</f>
        <v>0</v>
      </c>
      <c r="AM46" s="126">
        <f>SUMIF('PMO Worksheet'!N46,"no",AL46)</f>
        <v>0</v>
      </c>
      <c r="AN46" s="126">
        <f>SUMIF('PMO Worksheet'!N46,"no",AK46)</f>
        <v>0</v>
      </c>
      <c r="AO46" s="126">
        <f>SUMIF('PMO Worksheet'!N46,"yes",AL46)</f>
        <v>0</v>
      </c>
      <c r="AP46" s="126">
        <f>SUMIF('PMO Worksheet'!N46,"Yes",AK46)</f>
        <v>0</v>
      </c>
      <c r="AQ46" s="165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151"/>
      <c r="DW46" s="151"/>
      <c r="DX46" s="151"/>
      <c r="DY46" s="151"/>
      <c r="DZ46" s="151"/>
      <c r="EA46" s="151"/>
      <c r="EB46" s="151"/>
      <c r="EC46" s="151"/>
      <c r="ED46" s="151"/>
      <c r="EE46" s="151"/>
      <c r="EF46" s="151"/>
      <c r="EG46" s="151"/>
      <c r="EH46" s="151"/>
      <c r="EI46" s="151"/>
      <c r="EJ46" s="151"/>
      <c r="EK46" s="151"/>
      <c r="EL46" s="151"/>
      <c r="EM46" s="151"/>
      <c r="EN46" s="151"/>
      <c r="EO46" s="151"/>
      <c r="EP46" s="151"/>
      <c r="EQ46" s="151"/>
      <c r="ER46" s="151"/>
      <c r="ES46" s="151"/>
      <c r="ET46" s="151"/>
      <c r="EU46" s="151"/>
      <c r="EV46" s="151"/>
      <c r="EW46" s="151"/>
      <c r="EX46" s="151"/>
      <c r="EY46" s="151"/>
      <c r="EZ46" s="151"/>
      <c r="FA46" s="151"/>
      <c r="FB46" s="151"/>
      <c r="FC46" s="151"/>
      <c r="FD46" s="151"/>
      <c r="FE46" s="151"/>
      <c r="FF46" s="151"/>
      <c r="FG46" s="151"/>
      <c r="FH46" s="151"/>
      <c r="FI46" s="151"/>
      <c r="FJ46" s="151"/>
      <c r="FK46" s="151"/>
      <c r="FL46" s="151"/>
      <c r="FM46" s="151"/>
      <c r="FN46" s="151"/>
      <c r="FO46" s="151"/>
      <c r="FP46" s="151"/>
      <c r="FQ46" s="151"/>
      <c r="FR46" s="151"/>
      <c r="FS46" s="151"/>
      <c r="FT46" s="151"/>
      <c r="FU46" s="151"/>
      <c r="FV46" s="151"/>
      <c r="FW46" s="151"/>
      <c r="FX46" s="151"/>
      <c r="FY46" s="151"/>
      <c r="FZ46" s="151"/>
      <c r="GA46" s="151"/>
      <c r="GB46" s="151"/>
      <c r="GC46" s="151"/>
      <c r="GD46" s="151"/>
      <c r="GE46" s="151"/>
      <c r="GF46" s="151"/>
      <c r="GG46" s="151"/>
      <c r="GH46" s="151"/>
      <c r="GI46" s="151"/>
      <c r="GJ46" s="151"/>
      <c r="GK46" s="151"/>
      <c r="GL46" s="151"/>
      <c r="GM46" s="151"/>
      <c r="GN46" s="151"/>
      <c r="GO46" s="151"/>
      <c r="GP46" s="151"/>
      <c r="GQ46" s="151"/>
      <c r="GR46" s="151"/>
      <c r="GS46" s="151"/>
      <c r="GT46" s="151"/>
      <c r="GU46" s="151"/>
      <c r="GV46" s="151"/>
      <c r="GW46" s="151"/>
      <c r="GX46" s="151"/>
      <c r="GY46" s="151"/>
      <c r="GZ46" s="151"/>
      <c r="HA46" s="151"/>
      <c r="HB46" s="151"/>
      <c r="HC46" s="151"/>
      <c r="HD46" s="151"/>
      <c r="HE46" s="151"/>
      <c r="HF46" s="151"/>
      <c r="HG46" s="151"/>
      <c r="HH46" s="151"/>
      <c r="HI46" s="151"/>
      <c r="HJ46" s="151"/>
      <c r="HK46" s="151"/>
      <c r="HL46" s="151"/>
      <c r="HM46" s="151"/>
      <c r="HN46" s="151"/>
      <c r="HO46" s="151"/>
      <c r="HP46" s="151"/>
      <c r="HQ46" s="151"/>
      <c r="HR46" s="151"/>
      <c r="HS46" s="151"/>
      <c r="HT46" s="151"/>
      <c r="HU46" s="151"/>
      <c r="HV46" s="151"/>
      <c r="HW46" s="151"/>
      <c r="HX46" s="151"/>
      <c r="HY46" s="151"/>
      <c r="HZ46" s="151"/>
      <c r="IA46" s="151"/>
      <c r="IB46" s="151"/>
      <c r="IC46" s="151"/>
      <c r="ID46" s="151"/>
      <c r="IE46" s="151"/>
      <c r="IF46" s="151"/>
      <c r="IG46" s="151"/>
      <c r="IH46" s="151"/>
      <c r="II46" s="151"/>
      <c r="IJ46" s="151"/>
      <c r="IK46" s="151"/>
      <c r="IL46" s="151"/>
      <c r="IM46" s="151"/>
      <c r="IN46" s="151"/>
      <c r="IO46" s="151"/>
      <c r="IP46" s="151"/>
      <c r="IQ46" s="151"/>
      <c r="IR46" s="151"/>
      <c r="IS46" s="151"/>
      <c r="IT46" s="151"/>
      <c r="IU46" s="151"/>
      <c r="IV46" s="151"/>
      <c r="IW46" s="151"/>
      <c r="IX46" s="151"/>
      <c r="IY46" s="151"/>
      <c r="IZ46" s="151"/>
      <c r="JA46" s="151"/>
      <c r="JB46" s="151"/>
      <c r="JC46" s="151"/>
      <c r="JD46" s="151"/>
      <c r="JE46" s="151"/>
      <c r="JF46" s="151"/>
      <c r="JG46" s="151"/>
      <c r="JH46" s="151"/>
      <c r="JI46" s="151"/>
      <c r="JJ46" s="151"/>
      <c r="JK46" s="151"/>
      <c r="JL46" s="151"/>
      <c r="JM46" s="151"/>
      <c r="JN46" s="151"/>
      <c r="JO46" s="151"/>
      <c r="JP46" s="151"/>
      <c r="JQ46" s="151"/>
      <c r="JR46" s="151"/>
      <c r="JS46" s="151"/>
      <c r="JT46" s="151"/>
      <c r="JU46" s="151"/>
      <c r="JV46" s="151"/>
      <c r="JW46" s="151"/>
      <c r="JX46" s="151"/>
      <c r="JY46" s="151"/>
      <c r="JZ46" s="151"/>
      <c r="KA46" s="151"/>
      <c r="KB46" s="151"/>
      <c r="KC46" s="151"/>
      <c r="KD46" s="151"/>
      <c r="KE46" s="151"/>
      <c r="KF46" s="151"/>
      <c r="KG46" s="151"/>
      <c r="KH46" s="151"/>
      <c r="KI46" s="151"/>
      <c r="KJ46" s="151"/>
      <c r="KK46" s="151"/>
      <c r="KL46" s="151"/>
      <c r="KM46" s="151"/>
      <c r="KN46" s="151"/>
      <c r="KO46" s="151"/>
      <c r="KP46" s="151"/>
      <c r="KQ46" s="151"/>
      <c r="KR46" s="151"/>
      <c r="KS46" s="151"/>
      <c r="KT46" s="151"/>
      <c r="KU46" s="151"/>
      <c r="KV46" s="151"/>
      <c r="KW46" s="151"/>
      <c r="KX46" s="151"/>
      <c r="KY46" s="151"/>
      <c r="KZ46" s="151"/>
      <c r="LA46" s="151"/>
      <c r="LB46" s="151"/>
      <c r="LC46" s="151"/>
      <c r="LD46" s="151"/>
      <c r="LE46" s="151"/>
      <c r="LF46" s="151"/>
      <c r="LG46" s="151"/>
      <c r="LH46" s="151"/>
      <c r="LI46" s="151"/>
      <c r="LJ46" s="151"/>
      <c r="LK46" s="151"/>
      <c r="LL46" s="151"/>
      <c r="LM46" s="151"/>
      <c r="LN46" s="151"/>
      <c r="LO46" s="151"/>
      <c r="LP46" s="151"/>
      <c r="LQ46" s="151"/>
      <c r="LR46" s="151"/>
      <c r="LS46" s="151"/>
      <c r="LT46" s="151"/>
      <c r="LU46" s="151"/>
      <c r="LV46" s="151"/>
      <c r="LW46" s="151"/>
      <c r="LX46" s="151"/>
      <c r="LY46" s="151"/>
      <c r="LZ46" s="151"/>
      <c r="MA46" s="151"/>
      <c r="MB46" s="151"/>
      <c r="MC46" s="151"/>
      <c r="MD46" s="151"/>
      <c r="ME46" s="151"/>
      <c r="MF46" s="151"/>
      <c r="MG46" s="151"/>
      <c r="MH46" s="151"/>
      <c r="MI46" s="151"/>
      <c r="MJ46" s="151"/>
      <c r="MK46" s="151"/>
      <c r="ML46" s="151"/>
      <c r="MM46" s="151"/>
      <c r="MN46" s="151"/>
      <c r="MO46" s="151"/>
      <c r="MP46" s="151"/>
      <c r="MQ46" s="151"/>
      <c r="MR46" s="151"/>
      <c r="MS46" s="151"/>
      <c r="MT46" s="151"/>
      <c r="MU46" s="151"/>
      <c r="MV46" s="151"/>
      <c r="MW46" s="151"/>
      <c r="MX46" s="151"/>
      <c r="MY46" s="151"/>
      <c r="MZ46" s="151"/>
      <c r="NA46" s="151"/>
      <c r="NB46" s="151"/>
      <c r="NC46" s="151"/>
      <c r="ND46" s="151"/>
      <c r="NE46" s="151"/>
      <c r="NF46" s="151"/>
      <c r="NG46" s="151"/>
      <c r="NH46" s="151"/>
      <c r="NI46" s="151"/>
      <c r="NJ46" s="151"/>
      <c r="NK46" s="151"/>
      <c r="NL46" s="151"/>
      <c r="NM46" s="151"/>
      <c r="NN46" s="151"/>
      <c r="NO46" s="151"/>
      <c r="NP46" s="151"/>
      <c r="NQ46" s="151"/>
      <c r="NR46" s="151"/>
      <c r="NS46" s="151"/>
      <c r="NT46" s="151"/>
      <c r="NU46" s="151"/>
      <c r="NV46" s="151"/>
      <c r="NW46" s="151"/>
      <c r="NX46" s="151"/>
      <c r="NY46" s="151"/>
      <c r="NZ46" s="151"/>
      <c r="OA46" s="151"/>
      <c r="OB46" s="151"/>
      <c r="OC46" s="151"/>
      <c r="OD46" s="151"/>
      <c r="OE46" s="151"/>
      <c r="OF46" s="151"/>
      <c r="OG46" s="151"/>
      <c r="OH46" s="151"/>
      <c r="OI46" s="151"/>
      <c r="OJ46" s="151"/>
      <c r="OK46" s="151"/>
      <c r="OL46" s="151"/>
      <c r="OM46" s="151"/>
      <c r="ON46" s="151"/>
      <c r="OO46" s="151"/>
      <c r="OP46" s="151"/>
      <c r="OQ46" s="151"/>
      <c r="OR46" s="151"/>
      <c r="OS46" s="151"/>
      <c r="OT46" s="151"/>
      <c r="OU46" s="151"/>
      <c r="OV46" s="151"/>
      <c r="OW46" s="151"/>
      <c r="OX46" s="151"/>
      <c r="OY46" s="151"/>
      <c r="OZ46" s="151"/>
      <c r="PA46" s="151"/>
      <c r="PB46" s="151"/>
      <c r="PC46" s="151"/>
      <c r="PD46" s="151"/>
      <c r="PE46" s="151"/>
      <c r="PF46" s="151"/>
      <c r="PG46" s="151"/>
      <c r="PH46" s="151"/>
      <c r="PI46" s="151"/>
      <c r="PJ46" s="151"/>
      <c r="PK46" s="151"/>
      <c r="PL46" s="151"/>
      <c r="PM46" s="151"/>
      <c r="PN46" s="151"/>
      <c r="PO46" s="151"/>
      <c r="PP46" s="151"/>
      <c r="PQ46" s="151"/>
      <c r="PR46" s="151"/>
      <c r="PS46" s="151"/>
      <c r="PT46" s="151"/>
      <c r="PU46" s="151"/>
      <c r="PV46" s="151"/>
      <c r="PW46" s="151"/>
      <c r="PX46" s="151"/>
      <c r="PY46" s="151"/>
      <c r="PZ46" s="151"/>
      <c r="QA46" s="151"/>
      <c r="QB46" s="151"/>
      <c r="QC46" s="151"/>
      <c r="QD46" s="151"/>
      <c r="QE46" s="151"/>
      <c r="QF46" s="151"/>
      <c r="QG46" s="151"/>
      <c r="QH46" s="151"/>
      <c r="QI46" s="151"/>
      <c r="QJ46" s="151"/>
      <c r="QK46" s="151"/>
      <c r="QL46" s="151"/>
      <c r="QM46" s="151"/>
      <c r="QN46" s="151"/>
      <c r="QO46" s="151"/>
      <c r="QP46" s="151"/>
      <c r="QQ46" s="151"/>
      <c r="QR46" s="151"/>
      <c r="QS46" s="151"/>
      <c r="QT46" s="151"/>
      <c r="QU46" s="151"/>
      <c r="QV46" s="151"/>
      <c r="QW46" s="151"/>
      <c r="QX46" s="151"/>
      <c r="QY46" s="151"/>
      <c r="QZ46" s="151"/>
      <c r="RA46" s="151"/>
      <c r="RB46" s="151"/>
      <c r="RC46" s="151"/>
      <c r="RD46" s="151"/>
      <c r="RE46" s="151"/>
      <c r="RF46" s="151"/>
      <c r="RG46" s="151"/>
      <c r="RH46" s="151"/>
      <c r="RI46" s="151"/>
      <c r="RJ46" s="151"/>
      <c r="RK46" s="151"/>
      <c r="RL46" s="151"/>
      <c r="RM46" s="151"/>
      <c r="RN46" s="151"/>
      <c r="RO46" s="151"/>
      <c r="RP46" s="151"/>
      <c r="RQ46" s="151"/>
      <c r="RR46" s="151"/>
      <c r="RS46" s="151"/>
      <c r="RT46" s="151"/>
      <c r="RU46" s="151"/>
      <c r="RV46" s="151"/>
      <c r="RW46" s="151"/>
      <c r="RX46" s="151"/>
      <c r="RY46" s="151"/>
      <c r="RZ46" s="151"/>
      <c r="SA46" s="151"/>
      <c r="SB46" s="151"/>
      <c r="SC46" s="151"/>
      <c r="SD46" s="151"/>
      <c r="SE46" s="151"/>
      <c r="SF46" s="151"/>
      <c r="SG46" s="151"/>
      <c r="SH46" s="151"/>
      <c r="SI46" s="151"/>
      <c r="SJ46" s="151"/>
      <c r="SK46" s="151"/>
      <c r="SL46" s="151"/>
      <c r="SM46" s="151"/>
      <c r="SN46" s="151"/>
      <c r="SO46" s="151"/>
      <c r="SP46" s="151"/>
      <c r="SQ46" s="151"/>
      <c r="SR46" s="151"/>
      <c r="SS46" s="151"/>
      <c r="ST46" s="151"/>
      <c r="SU46" s="151"/>
      <c r="SV46" s="151"/>
      <c r="SW46" s="151"/>
      <c r="SX46" s="151"/>
      <c r="SY46" s="151"/>
      <c r="SZ46" s="151"/>
      <c r="TA46" s="151"/>
      <c r="TB46" s="151"/>
      <c r="TC46" s="151"/>
      <c r="TD46" s="151"/>
      <c r="TE46" s="151"/>
      <c r="TF46" s="151"/>
      <c r="TG46" s="151"/>
      <c r="TH46" s="151"/>
      <c r="TI46" s="151"/>
      <c r="TJ46" s="151"/>
      <c r="TK46" s="151"/>
      <c r="TL46" s="151"/>
      <c r="TM46" s="151"/>
      <c r="TN46" s="151"/>
      <c r="TO46" s="151"/>
      <c r="TP46" s="151"/>
      <c r="TQ46" s="151"/>
      <c r="TR46" s="151"/>
      <c r="TS46" s="151"/>
      <c r="TT46" s="151"/>
      <c r="TU46" s="151"/>
      <c r="TV46" s="151"/>
      <c r="TW46" s="151"/>
      <c r="TX46" s="151"/>
      <c r="TY46" s="151"/>
      <c r="TZ46" s="151"/>
      <c r="UA46" s="151"/>
      <c r="UB46" s="151"/>
      <c r="UC46" s="151"/>
      <c r="UD46" s="151"/>
      <c r="UE46" s="151"/>
      <c r="UF46" s="151"/>
      <c r="UG46" s="151"/>
      <c r="UH46" s="151"/>
      <c r="UI46" s="151"/>
      <c r="UJ46" s="151"/>
      <c r="UK46" s="151"/>
      <c r="UL46" s="151"/>
      <c r="UM46" s="151"/>
      <c r="UN46" s="151"/>
      <c r="UO46" s="151"/>
      <c r="UP46" s="151"/>
      <c r="UQ46" s="151"/>
      <c r="UR46" s="151"/>
      <c r="US46" s="151"/>
      <c r="UT46" s="151"/>
      <c r="UU46" s="151"/>
      <c r="UV46" s="151"/>
      <c r="UW46" s="151"/>
      <c r="UX46" s="151"/>
      <c r="UY46" s="151"/>
      <c r="UZ46" s="151"/>
      <c r="VA46" s="151"/>
      <c r="VB46" s="151"/>
      <c r="VC46" s="151"/>
      <c r="VD46" s="151"/>
      <c r="VE46" s="151"/>
      <c r="VF46" s="151"/>
      <c r="VG46" s="151"/>
      <c r="VH46" s="151"/>
      <c r="VI46" s="151"/>
      <c r="VJ46" s="151"/>
      <c r="VK46" s="151"/>
      <c r="VL46" s="151"/>
      <c r="VM46" s="151"/>
      <c r="VN46" s="151"/>
      <c r="VO46" s="151"/>
      <c r="VP46" s="151"/>
      <c r="VQ46" s="151"/>
      <c r="VR46" s="151"/>
      <c r="VS46" s="151"/>
      <c r="VT46" s="151"/>
      <c r="VU46" s="151"/>
      <c r="VV46" s="151"/>
      <c r="VW46" s="151"/>
      <c r="VX46" s="151"/>
      <c r="VY46" s="151"/>
      <c r="VZ46" s="151"/>
      <c r="WA46" s="151"/>
      <c r="WB46" s="151"/>
      <c r="WC46" s="151"/>
      <c r="WD46" s="151"/>
      <c r="WE46" s="151"/>
      <c r="WF46" s="151"/>
      <c r="WG46" s="151"/>
      <c r="WH46" s="151"/>
      <c r="WI46" s="151"/>
      <c r="WJ46" s="151"/>
      <c r="WK46" s="151"/>
      <c r="WL46" s="151"/>
      <c r="WM46" s="151"/>
      <c r="WN46" s="151"/>
      <c r="WO46" s="151"/>
      <c r="WP46" s="151"/>
      <c r="WQ46" s="151"/>
      <c r="WR46" s="151"/>
      <c r="WS46" s="151"/>
      <c r="WT46" s="151"/>
      <c r="WU46" s="151"/>
      <c r="WV46" s="151"/>
      <c r="WW46" s="151"/>
      <c r="WX46" s="151"/>
      <c r="WY46" s="151"/>
      <c r="WZ46" s="151"/>
      <c r="XA46" s="151"/>
      <c r="XB46" s="151"/>
      <c r="XC46" s="151"/>
      <c r="XD46" s="151"/>
      <c r="XE46" s="151"/>
      <c r="XF46" s="151"/>
      <c r="XG46" s="151"/>
      <c r="XH46" s="151"/>
      <c r="XI46" s="151"/>
      <c r="XJ46" s="151"/>
      <c r="XK46" s="151"/>
      <c r="XL46" s="151"/>
      <c r="XM46" s="151"/>
      <c r="XN46" s="151"/>
      <c r="XO46" s="151"/>
      <c r="XP46" s="151"/>
      <c r="XQ46" s="151"/>
      <c r="XR46" s="151"/>
      <c r="XS46" s="151"/>
      <c r="XT46" s="151"/>
      <c r="XU46" s="151"/>
      <c r="XV46" s="151"/>
      <c r="XW46" s="151"/>
      <c r="XX46" s="151"/>
      <c r="XY46" s="151"/>
      <c r="XZ46" s="151"/>
      <c r="YA46" s="151"/>
      <c r="YB46" s="151"/>
      <c r="YC46" s="151"/>
      <c r="YD46" s="151"/>
      <c r="YE46" s="151"/>
      <c r="YF46" s="151"/>
      <c r="YG46" s="151"/>
      <c r="YH46" s="151"/>
      <c r="YI46" s="151"/>
      <c r="YJ46" s="151"/>
      <c r="YK46" s="151"/>
      <c r="YL46" s="151"/>
      <c r="YM46" s="151"/>
      <c r="YN46" s="151"/>
      <c r="YO46" s="151"/>
      <c r="YP46" s="151"/>
      <c r="YQ46" s="151"/>
      <c r="YR46" s="151"/>
      <c r="YS46" s="151"/>
      <c r="YT46" s="151"/>
      <c r="YU46" s="151"/>
      <c r="YV46" s="151"/>
      <c r="YW46" s="151"/>
      <c r="YX46" s="151"/>
      <c r="YY46" s="151"/>
      <c r="YZ46" s="151"/>
      <c r="ZA46" s="151"/>
      <c r="ZB46" s="151"/>
      <c r="ZC46" s="151"/>
      <c r="ZD46" s="151"/>
      <c r="ZE46" s="151"/>
      <c r="ZF46" s="151"/>
      <c r="ZG46" s="151"/>
      <c r="ZH46" s="151"/>
      <c r="ZI46" s="151"/>
      <c r="ZJ46" s="151"/>
      <c r="ZK46" s="151"/>
      <c r="ZL46" s="151"/>
      <c r="ZM46" s="151"/>
      <c r="ZN46" s="151"/>
      <c r="ZO46" s="151"/>
      <c r="ZP46" s="151"/>
      <c r="ZQ46" s="151"/>
      <c r="ZR46" s="151"/>
      <c r="ZS46" s="151"/>
      <c r="ZT46" s="151"/>
      <c r="ZU46" s="151"/>
      <c r="ZV46" s="151"/>
      <c r="ZW46" s="151"/>
      <c r="ZX46" s="151"/>
      <c r="ZY46" s="151"/>
      <c r="ZZ46" s="151"/>
      <c r="AAA46" s="151"/>
      <c r="AAB46" s="151"/>
      <c r="AAC46" s="151"/>
      <c r="AAD46" s="151"/>
      <c r="AAE46" s="151"/>
      <c r="AAF46" s="151"/>
      <c r="AAG46" s="151"/>
      <c r="AAH46" s="151"/>
      <c r="AAI46" s="151"/>
      <c r="AAJ46" s="151"/>
      <c r="AAK46" s="151"/>
      <c r="AAL46" s="151"/>
      <c r="AAM46" s="151"/>
      <c r="AAN46" s="151"/>
      <c r="AAO46" s="151"/>
      <c r="AAP46" s="151"/>
      <c r="AAQ46" s="151"/>
      <c r="AAR46" s="151"/>
      <c r="AAS46" s="151"/>
      <c r="AAT46" s="151"/>
      <c r="AAU46" s="151"/>
      <c r="AAV46" s="151"/>
      <c r="AAW46" s="151"/>
      <c r="AAX46" s="151"/>
      <c r="AAY46" s="151"/>
      <c r="AAZ46" s="151"/>
      <c r="ABA46" s="151"/>
      <c r="ABB46" s="151"/>
      <c r="ABC46" s="151"/>
      <c r="ABD46" s="151"/>
      <c r="ABE46" s="151"/>
      <c r="ABF46" s="151"/>
      <c r="ABG46" s="151"/>
      <c r="ABH46" s="151"/>
      <c r="ABI46" s="151"/>
      <c r="ABJ46" s="151"/>
      <c r="ABK46" s="151"/>
      <c r="ABL46" s="151"/>
      <c r="ABM46" s="151"/>
      <c r="ABN46" s="151"/>
      <c r="ABO46" s="151"/>
      <c r="ABP46" s="151"/>
      <c r="ABQ46" s="151"/>
      <c r="ABR46" s="151"/>
      <c r="ABS46" s="151"/>
      <c r="ABT46" s="151"/>
      <c r="ABU46" s="151"/>
      <c r="ABV46" s="151"/>
      <c r="ABW46" s="151"/>
      <c r="ABX46" s="151"/>
      <c r="ABY46" s="151"/>
      <c r="ABZ46" s="151"/>
      <c r="ACA46" s="151"/>
      <c r="ACB46" s="151"/>
      <c r="ACC46" s="151"/>
      <c r="ACD46" s="151"/>
      <c r="ACE46" s="151"/>
      <c r="ACF46" s="151"/>
      <c r="ACG46" s="151"/>
      <c r="ACH46" s="151"/>
      <c r="ACI46" s="151"/>
      <c r="ACJ46" s="151"/>
      <c r="ACK46" s="151"/>
      <c r="ACL46" s="151"/>
      <c r="ACM46" s="151"/>
      <c r="ACN46" s="151"/>
      <c r="ACO46" s="151"/>
      <c r="ACP46" s="151"/>
      <c r="ACQ46" s="151"/>
      <c r="ACR46" s="151"/>
      <c r="ACS46" s="151"/>
      <c r="ACT46" s="151"/>
      <c r="ACU46" s="151"/>
      <c r="ACV46" s="151"/>
      <c r="ACW46" s="151"/>
      <c r="ACX46" s="151"/>
      <c r="ACY46" s="151"/>
      <c r="ACZ46" s="151"/>
      <c r="ADA46" s="151"/>
      <c r="ADB46" s="151"/>
      <c r="ADC46" s="151"/>
      <c r="ADD46" s="151"/>
      <c r="ADE46" s="151"/>
      <c r="ADF46" s="151"/>
      <c r="ADG46" s="151"/>
      <c r="ADH46" s="151"/>
      <c r="ADI46" s="151"/>
      <c r="ADJ46" s="151"/>
      <c r="ADK46" s="151"/>
      <c r="ADL46" s="151"/>
      <c r="ADM46" s="151"/>
      <c r="ADN46" s="151"/>
      <c r="ADO46" s="151"/>
      <c r="ADP46" s="151"/>
      <c r="ADQ46" s="151"/>
      <c r="ADR46" s="151"/>
      <c r="ADS46" s="151"/>
      <c r="ADT46" s="151"/>
      <c r="ADU46" s="151"/>
      <c r="ADV46" s="151"/>
      <c r="ADW46" s="151"/>
      <c r="ADX46" s="151"/>
      <c r="ADY46" s="151"/>
      <c r="ADZ46" s="151"/>
      <c r="AEA46" s="151"/>
      <c r="AEB46" s="151"/>
      <c r="AEC46" s="151"/>
      <c r="AED46" s="151"/>
      <c r="AEE46" s="151"/>
      <c r="AEF46" s="151"/>
      <c r="AEG46" s="151"/>
      <c r="AEH46" s="151"/>
      <c r="AEI46" s="151"/>
      <c r="AEJ46" s="151"/>
      <c r="AEK46" s="151"/>
      <c r="AEL46" s="151"/>
      <c r="AEM46" s="151"/>
      <c r="AEN46" s="151"/>
      <c r="AEO46" s="151"/>
      <c r="AEP46" s="151"/>
      <c r="AEQ46" s="151"/>
      <c r="AER46" s="151"/>
      <c r="AES46" s="151"/>
      <c r="AET46" s="151"/>
      <c r="AEU46" s="151"/>
      <c r="AEV46" s="151"/>
      <c r="AEW46" s="151"/>
      <c r="AEX46" s="151"/>
      <c r="AEY46" s="151"/>
      <c r="AEZ46" s="151"/>
      <c r="AFA46" s="151"/>
      <c r="AFB46" s="151"/>
      <c r="AFC46" s="151"/>
      <c r="AFD46" s="151"/>
      <c r="AFE46" s="151"/>
      <c r="AFF46" s="151"/>
      <c r="AFG46" s="151"/>
      <c r="AFH46" s="151"/>
      <c r="AFI46" s="151"/>
      <c r="AFJ46" s="151"/>
      <c r="AFK46" s="151"/>
      <c r="AFL46" s="151"/>
      <c r="AFM46" s="151"/>
      <c r="AFN46" s="151"/>
      <c r="AFO46" s="151"/>
      <c r="AFP46" s="151"/>
      <c r="AFQ46" s="151"/>
      <c r="AFR46" s="151"/>
      <c r="AFS46" s="151"/>
      <c r="AFT46" s="151"/>
      <c r="AFU46" s="151"/>
      <c r="AFV46" s="151"/>
      <c r="AFW46" s="151"/>
      <c r="AFX46" s="151"/>
      <c r="AFY46" s="151"/>
      <c r="AFZ46" s="151"/>
      <c r="AGA46" s="151"/>
      <c r="AGB46" s="151"/>
      <c r="AGC46" s="151"/>
      <c r="AGD46" s="151"/>
      <c r="AGE46" s="151"/>
      <c r="AGF46" s="151"/>
      <c r="AGG46" s="151"/>
      <c r="AGH46" s="151"/>
      <c r="AGI46" s="151"/>
      <c r="AGJ46" s="151"/>
      <c r="AGK46" s="151"/>
      <c r="AGL46" s="151"/>
      <c r="AGM46" s="151"/>
      <c r="AGN46" s="151"/>
      <c r="AGO46" s="151"/>
      <c r="AGP46" s="151"/>
      <c r="AGQ46" s="151"/>
      <c r="AGR46" s="151"/>
      <c r="AGS46" s="151"/>
      <c r="AGT46" s="151"/>
      <c r="AGU46" s="151"/>
      <c r="AGV46" s="151"/>
      <c r="AGW46" s="151"/>
      <c r="AGX46" s="151"/>
      <c r="AGY46" s="151"/>
      <c r="AGZ46" s="151"/>
      <c r="AHA46" s="151"/>
      <c r="AHB46" s="151"/>
      <c r="AHC46" s="151"/>
      <c r="AHD46" s="151"/>
      <c r="AHE46" s="151"/>
      <c r="AHF46" s="151"/>
      <c r="AHG46" s="151"/>
      <c r="AHH46" s="151"/>
      <c r="AHI46" s="151"/>
      <c r="AHJ46" s="151"/>
      <c r="AHK46" s="151"/>
      <c r="AHL46" s="151"/>
      <c r="AHM46" s="151"/>
      <c r="AHN46" s="151"/>
      <c r="AHO46" s="151"/>
      <c r="AHP46" s="151"/>
      <c r="AHQ46" s="151"/>
      <c r="AHR46" s="151"/>
      <c r="AHS46" s="151"/>
      <c r="AHT46" s="151"/>
      <c r="AHU46" s="151"/>
      <c r="AHV46" s="151"/>
      <c r="AHW46" s="151"/>
      <c r="AHX46" s="151"/>
      <c r="AHY46" s="151"/>
      <c r="AHZ46" s="151"/>
      <c r="AIA46" s="151"/>
      <c r="AIB46" s="151"/>
      <c r="AIC46" s="151"/>
      <c r="AID46" s="151"/>
      <c r="AIE46" s="151"/>
      <c r="AIF46" s="151"/>
      <c r="AIG46" s="151"/>
      <c r="AIH46" s="151"/>
      <c r="AII46" s="151"/>
      <c r="AIJ46" s="151"/>
      <c r="AIK46" s="151"/>
      <c r="AIL46" s="151"/>
      <c r="AIM46" s="151"/>
      <c r="AIN46" s="151"/>
      <c r="AIO46" s="151"/>
      <c r="AIP46" s="151"/>
      <c r="AIQ46" s="151"/>
      <c r="AIR46" s="151"/>
      <c r="AIS46" s="151"/>
      <c r="AIT46" s="151"/>
      <c r="AIU46" s="151"/>
      <c r="AIV46" s="151"/>
      <c r="AIW46" s="151"/>
      <c r="AIX46" s="151"/>
      <c r="AIY46" s="151"/>
      <c r="AIZ46" s="151"/>
      <c r="AJA46" s="151"/>
      <c r="AJB46" s="151"/>
      <c r="AJC46" s="151"/>
      <c r="AJD46" s="151"/>
      <c r="AJE46" s="151"/>
      <c r="AJF46" s="151"/>
      <c r="AJG46" s="151"/>
      <c r="AJH46" s="151"/>
      <c r="AJI46" s="151"/>
      <c r="AJJ46" s="151"/>
      <c r="AJK46" s="151"/>
      <c r="AJL46" s="151"/>
      <c r="AJM46" s="151"/>
      <c r="AJN46" s="151"/>
      <c r="AJO46" s="151"/>
      <c r="AJP46" s="151"/>
      <c r="AJQ46" s="151"/>
      <c r="AJR46" s="151"/>
      <c r="AJS46" s="151"/>
      <c r="AJT46" s="151"/>
      <c r="AJU46" s="151"/>
      <c r="AJV46" s="151"/>
      <c r="AJW46" s="151"/>
      <c r="AJX46" s="151"/>
      <c r="AJY46" s="151"/>
      <c r="AJZ46" s="151"/>
      <c r="AKA46" s="151"/>
      <c r="AKB46" s="151"/>
      <c r="AKC46" s="151"/>
      <c r="AKD46" s="151"/>
      <c r="AKE46" s="151"/>
      <c r="AKF46" s="151"/>
      <c r="AKG46" s="151"/>
      <c r="AKH46" s="151"/>
      <c r="AKI46" s="151"/>
      <c r="AKJ46" s="151"/>
      <c r="AKK46" s="151"/>
      <c r="AKL46" s="151"/>
      <c r="AKM46" s="151"/>
      <c r="AKN46" s="151"/>
      <c r="AKO46" s="151"/>
      <c r="AKP46" s="151"/>
      <c r="AKQ46" s="151"/>
      <c r="AKR46" s="151"/>
      <c r="AKS46" s="151"/>
      <c r="AKT46" s="151"/>
      <c r="AKU46" s="151"/>
      <c r="AKV46" s="151"/>
      <c r="AKW46" s="151"/>
      <c r="AKX46" s="151"/>
      <c r="AKY46" s="151"/>
      <c r="AKZ46" s="151"/>
      <c r="ALA46" s="151"/>
      <c r="ALB46" s="151"/>
      <c r="ALC46" s="151"/>
      <c r="ALD46" s="151"/>
      <c r="ALE46" s="151"/>
      <c r="ALF46" s="151"/>
      <c r="ALG46" s="151"/>
      <c r="ALH46" s="151"/>
      <c r="ALI46" s="151"/>
      <c r="ALJ46" s="151"/>
      <c r="ALK46" s="151"/>
      <c r="ALL46" s="151"/>
      <c r="ALM46" s="151"/>
      <c r="ALN46" s="151"/>
      <c r="ALO46" s="151"/>
      <c r="ALP46" s="151"/>
      <c r="ALQ46" s="151"/>
      <c r="ALR46" s="151"/>
      <c r="ALS46" s="151"/>
      <c r="ALT46" s="151"/>
      <c r="ALU46" s="151"/>
      <c r="ALV46" s="151"/>
      <c r="ALW46" s="151"/>
      <c r="ALX46" s="151"/>
      <c r="ALY46" s="151"/>
      <c r="ALZ46" s="151"/>
      <c r="AMA46" s="151"/>
      <c r="AMB46" s="151"/>
      <c r="AMC46" s="151"/>
      <c r="AMD46" s="151"/>
      <c r="AME46" s="151"/>
      <c r="AMF46" s="151"/>
      <c r="AMG46" s="151"/>
      <c r="AMH46" s="151"/>
      <c r="AMI46" s="151"/>
      <c r="AMJ46" s="151"/>
      <c r="AMK46" s="151"/>
      <c r="AML46" s="151"/>
      <c r="AMM46" s="151"/>
      <c r="AMN46" s="151"/>
      <c r="AMO46" s="151"/>
      <c r="AMP46" s="151"/>
      <c r="AMQ46" s="151"/>
      <c r="AMR46" s="151"/>
      <c r="AMS46" s="151"/>
      <c r="AMT46" s="151"/>
      <c r="AMU46" s="151"/>
      <c r="AMV46" s="151"/>
      <c r="AMW46" s="151"/>
      <c r="AMX46" s="151"/>
      <c r="AMY46" s="151"/>
      <c r="AMZ46" s="151"/>
      <c r="ANA46" s="151"/>
      <c r="ANB46" s="151"/>
      <c r="ANC46" s="151"/>
      <c r="AND46" s="151"/>
      <c r="ANE46" s="151"/>
      <c r="ANF46" s="151"/>
      <c r="ANG46" s="151"/>
      <c r="ANH46" s="151"/>
      <c r="ANI46" s="151"/>
      <c r="ANJ46" s="151"/>
      <c r="ANK46" s="151"/>
      <c r="ANL46" s="151"/>
      <c r="ANM46" s="151"/>
      <c r="ANN46" s="151"/>
      <c r="ANO46" s="151"/>
      <c r="ANP46" s="151"/>
      <c r="ANQ46" s="151"/>
      <c r="ANR46" s="151"/>
      <c r="ANS46" s="151"/>
      <c r="ANT46" s="151"/>
      <c r="ANU46" s="151"/>
      <c r="ANV46" s="151"/>
      <c r="ANW46" s="151"/>
      <c r="ANX46" s="151"/>
      <c r="ANY46" s="151"/>
      <c r="ANZ46" s="151"/>
      <c r="AOA46" s="151"/>
      <c r="AOB46" s="151"/>
      <c r="AOC46" s="151"/>
      <c r="AOD46" s="151"/>
      <c r="AOE46" s="151"/>
      <c r="AOF46" s="151"/>
      <c r="AOG46" s="151"/>
      <c r="AOH46" s="151"/>
      <c r="AOI46" s="151"/>
      <c r="AOJ46" s="151"/>
      <c r="AOK46" s="151"/>
      <c r="AOL46" s="151"/>
      <c r="AOM46" s="151"/>
      <c r="AON46" s="151"/>
      <c r="AOO46" s="151"/>
      <c r="AOP46" s="151"/>
      <c r="AOQ46" s="151"/>
      <c r="AOR46" s="151"/>
      <c r="AOS46" s="151"/>
      <c r="AOT46" s="151"/>
      <c r="AOU46" s="151"/>
      <c r="AOV46" s="151"/>
      <c r="AOW46" s="151"/>
      <c r="AOX46" s="151"/>
      <c r="AOY46" s="151"/>
      <c r="AOZ46" s="151"/>
      <c r="APA46" s="151"/>
      <c r="APB46" s="151"/>
      <c r="APC46" s="151"/>
      <c r="APD46" s="151"/>
      <c r="APE46" s="151"/>
      <c r="APF46" s="151"/>
      <c r="APG46" s="151"/>
      <c r="APH46" s="151"/>
      <c r="API46" s="151"/>
      <c r="APJ46" s="151"/>
      <c r="APK46" s="151"/>
      <c r="APL46" s="151"/>
      <c r="APM46" s="151"/>
      <c r="APN46" s="151"/>
      <c r="APO46" s="151"/>
      <c r="APP46" s="151"/>
      <c r="APQ46" s="151"/>
      <c r="APR46" s="151"/>
      <c r="APS46" s="151"/>
      <c r="APT46" s="151"/>
      <c r="APU46" s="151"/>
      <c r="APV46" s="151"/>
      <c r="APW46" s="151"/>
      <c r="APX46" s="151"/>
      <c r="APY46" s="151"/>
      <c r="APZ46" s="151"/>
      <c r="AQA46" s="151"/>
      <c r="AQB46" s="151"/>
      <c r="AQC46" s="151"/>
      <c r="AQD46" s="151"/>
      <c r="AQE46" s="151"/>
      <c r="AQF46" s="151"/>
      <c r="AQG46" s="151"/>
      <c r="AQH46" s="151"/>
      <c r="AQI46" s="151"/>
      <c r="AQJ46" s="151"/>
      <c r="AQK46" s="151"/>
      <c r="AQL46" s="151"/>
      <c r="AQM46" s="151"/>
      <c r="AQN46" s="151"/>
      <c r="AQO46" s="151"/>
      <c r="AQP46" s="151"/>
      <c r="AQQ46" s="151"/>
      <c r="AQR46" s="151"/>
      <c r="AQS46" s="151"/>
      <c r="AQT46" s="151"/>
      <c r="AQU46" s="151"/>
      <c r="AQV46" s="151"/>
      <c r="AQW46" s="151"/>
      <c r="AQX46" s="151"/>
      <c r="AQY46" s="151"/>
      <c r="AQZ46" s="151"/>
      <c r="ARA46" s="151"/>
      <c r="ARB46" s="151"/>
      <c r="ARC46" s="151"/>
      <c r="ARD46" s="151"/>
      <c r="ARE46" s="151"/>
      <c r="ARF46" s="151"/>
      <c r="ARG46" s="151"/>
      <c r="ARH46" s="151"/>
      <c r="ARI46" s="151"/>
      <c r="ARJ46" s="151"/>
      <c r="ARK46" s="151"/>
      <c r="ARL46" s="151"/>
      <c r="ARM46" s="151"/>
      <c r="ARN46" s="151"/>
      <c r="ARO46" s="151"/>
      <c r="ARP46" s="151"/>
      <c r="ARQ46" s="151"/>
      <c r="ARR46" s="151"/>
      <c r="ARS46" s="151"/>
      <c r="ART46" s="151"/>
      <c r="ARU46" s="151"/>
      <c r="ARV46" s="151"/>
      <c r="ARW46" s="151"/>
      <c r="ARX46" s="151"/>
      <c r="ARY46" s="151"/>
      <c r="ARZ46" s="151"/>
      <c r="ASA46" s="151"/>
      <c r="ASB46" s="151"/>
      <c r="ASC46" s="151"/>
      <c r="ASD46" s="151"/>
      <c r="ASE46" s="151"/>
      <c r="ASF46" s="151"/>
      <c r="ASG46" s="151"/>
      <c r="ASH46" s="151"/>
      <c r="ASI46" s="151"/>
      <c r="ASJ46" s="151"/>
      <c r="ASK46" s="151"/>
      <c r="ASL46" s="151"/>
      <c r="ASM46" s="151"/>
      <c r="ASN46" s="151"/>
      <c r="ASO46" s="151"/>
      <c r="ASP46" s="151"/>
      <c r="ASQ46" s="151"/>
      <c r="ASR46" s="151"/>
      <c r="ASS46" s="151"/>
      <c r="AST46" s="151"/>
      <c r="ASU46" s="151"/>
      <c r="ASV46" s="151"/>
      <c r="ASW46" s="151"/>
      <c r="ASX46" s="151"/>
      <c r="ASY46" s="151"/>
      <c r="ASZ46" s="151"/>
      <c r="ATA46" s="151"/>
      <c r="ATB46" s="151"/>
      <c r="ATC46" s="151"/>
      <c r="ATD46" s="151"/>
      <c r="ATE46" s="151"/>
      <c r="ATF46" s="151"/>
      <c r="ATG46" s="151"/>
      <c r="ATH46" s="151"/>
      <c r="ATI46" s="151"/>
      <c r="ATJ46" s="151"/>
      <c r="ATK46" s="151"/>
      <c r="ATL46" s="151"/>
      <c r="ATM46" s="151"/>
      <c r="ATN46" s="151"/>
      <c r="ATO46" s="151"/>
      <c r="ATP46" s="151"/>
      <c r="ATQ46" s="151"/>
      <c r="ATR46" s="151"/>
      <c r="ATS46" s="151"/>
      <c r="ATT46" s="151"/>
      <c r="ATU46" s="151"/>
      <c r="ATV46" s="151"/>
      <c r="ATW46" s="151"/>
      <c r="ATX46" s="151"/>
      <c r="ATY46" s="151"/>
      <c r="ATZ46" s="151"/>
      <c r="AUA46" s="151"/>
      <c r="AUB46" s="151"/>
      <c r="AUC46" s="151"/>
      <c r="AUD46" s="151"/>
      <c r="AUE46" s="151"/>
      <c r="AUF46" s="151"/>
      <c r="AUG46" s="151"/>
      <c r="AUH46" s="151"/>
      <c r="AUI46" s="151"/>
      <c r="AUJ46" s="151"/>
      <c r="AUK46" s="151"/>
      <c r="AUL46" s="151"/>
      <c r="AUM46" s="151"/>
      <c r="AUN46" s="151"/>
      <c r="AUO46" s="151"/>
      <c r="AUP46" s="151"/>
      <c r="AUQ46" s="151"/>
      <c r="AUR46" s="151"/>
      <c r="AUS46" s="151"/>
      <c r="AUT46" s="151"/>
      <c r="AUU46" s="151"/>
      <c r="AUV46" s="151"/>
      <c r="AUW46" s="151"/>
      <c r="AUX46" s="151"/>
      <c r="AUY46" s="151"/>
      <c r="AUZ46" s="151"/>
      <c r="AVA46" s="151"/>
      <c r="AVB46" s="151"/>
      <c r="AVC46" s="151"/>
      <c r="AVD46" s="151"/>
      <c r="AVE46" s="151"/>
      <c r="AVF46" s="151"/>
      <c r="AVG46" s="151"/>
      <c r="AVH46" s="151"/>
      <c r="AVI46" s="151"/>
      <c r="AVJ46" s="151"/>
      <c r="AVK46" s="151"/>
      <c r="AVL46" s="151"/>
      <c r="AVM46" s="151"/>
      <c r="AVN46" s="151"/>
      <c r="AVO46" s="151"/>
      <c r="AVP46" s="151"/>
      <c r="AVQ46" s="151"/>
      <c r="AVR46" s="151"/>
      <c r="AVS46" s="151"/>
      <c r="AVT46" s="151"/>
      <c r="AVU46" s="151"/>
      <c r="AVV46" s="151"/>
      <c r="AVW46" s="151"/>
      <c r="AVX46" s="151"/>
      <c r="AVY46" s="151"/>
      <c r="AVZ46" s="151"/>
      <c r="AWA46" s="151"/>
      <c r="AWB46" s="151"/>
      <c r="AWC46" s="151"/>
      <c r="AWD46" s="151"/>
      <c r="AWE46" s="151"/>
      <c r="AWF46" s="151"/>
      <c r="AWG46" s="151"/>
      <c r="AWH46" s="151"/>
      <c r="AWI46" s="151"/>
      <c r="AWJ46" s="151"/>
      <c r="AWK46" s="151"/>
      <c r="AWL46" s="151"/>
      <c r="AWM46" s="151"/>
      <c r="AWN46" s="151"/>
      <c r="AWO46" s="151"/>
      <c r="AWP46" s="151"/>
      <c r="AWQ46" s="151"/>
      <c r="AWR46" s="151"/>
      <c r="AWS46" s="151"/>
      <c r="AWT46" s="151"/>
      <c r="AWU46" s="151"/>
      <c r="AWV46" s="151"/>
      <c r="AWW46" s="151"/>
      <c r="AWX46" s="151"/>
      <c r="AWY46" s="151"/>
      <c r="AWZ46" s="151"/>
      <c r="AXA46" s="151"/>
      <c r="AXB46" s="151"/>
      <c r="AXC46" s="151"/>
      <c r="AXD46" s="151"/>
      <c r="AXE46" s="151"/>
      <c r="AXF46" s="151"/>
      <c r="AXG46" s="151"/>
      <c r="AXH46" s="151"/>
      <c r="AXI46" s="151"/>
      <c r="AXJ46" s="151"/>
      <c r="AXK46" s="151"/>
      <c r="AXL46" s="151"/>
      <c r="AXM46" s="151"/>
      <c r="AXN46" s="151"/>
      <c r="AXO46" s="151"/>
      <c r="AXP46" s="151"/>
      <c r="AXQ46" s="151"/>
      <c r="AXR46" s="151"/>
      <c r="AXS46" s="151"/>
      <c r="AXT46" s="151"/>
      <c r="AXU46" s="151"/>
      <c r="AXV46" s="151"/>
      <c r="AXW46" s="151"/>
      <c r="AXX46" s="151"/>
      <c r="AXY46" s="151"/>
      <c r="AXZ46" s="151"/>
      <c r="AYA46" s="151"/>
      <c r="AYB46" s="151"/>
      <c r="AYC46" s="151"/>
      <c r="AYD46" s="151"/>
      <c r="AYE46" s="151"/>
      <c r="AYF46" s="151"/>
      <c r="AYG46" s="151"/>
      <c r="AYH46" s="151"/>
      <c r="AYI46" s="151"/>
      <c r="AYJ46" s="151"/>
      <c r="AYK46" s="151"/>
      <c r="AYL46" s="151"/>
      <c r="AYM46" s="151"/>
      <c r="AYN46" s="151"/>
      <c r="AYO46" s="151"/>
      <c r="AYP46" s="151"/>
      <c r="AYQ46" s="151"/>
      <c r="AYR46" s="151"/>
      <c r="AYS46" s="151"/>
      <c r="AYT46" s="151"/>
      <c r="AYU46" s="151"/>
      <c r="AYV46" s="151"/>
      <c r="AYW46" s="151"/>
      <c r="AYX46" s="151"/>
      <c r="AYY46" s="151"/>
      <c r="AYZ46" s="151"/>
      <c r="AZA46" s="151"/>
      <c r="AZB46" s="151"/>
      <c r="AZC46" s="151"/>
      <c r="AZD46" s="151"/>
      <c r="AZE46" s="151"/>
      <c r="AZF46" s="151"/>
      <c r="AZG46" s="151"/>
      <c r="AZH46" s="151"/>
      <c r="AZI46" s="151"/>
      <c r="AZJ46" s="151"/>
      <c r="AZK46" s="151"/>
      <c r="AZL46" s="151"/>
      <c r="AZM46" s="151"/>
      <c r="AZN46" s="151"/>
      <c r="AZO46" s="151"/>
      <c r="AZP46" s="151"/>
      <c r="AZQ46" s="151"/>
      <c r="AZR46" s="151"/>
      <c r="AZS46" s="151"/>
      <c r="AZT46" s="151"/>
      <c r="AZU46" s="151"/>
      <c r="AZV46" s="151"/>
      <c r="AZW46" s="151"/>
      <c r="AZX46" s="151"/>
      <c r="AZY46" s="151"/>
      <c r="AZZ46" s="151"/>
      <c r="BAA46" s="151"/>
      <c r="BAB46" s="151"/>
      <c r="BAC46" s="151"/>
      <c r="BAD46" s="151"/>
      <c r="BAE46" s="151"/>
      <c r="BAF46" s="151"/>
      <c r="BAG46" s="151"/>
      <c r="BAH46" s="151"/>
      <c r="BAI46" s="151"/>
      <c r="BAJ46" s="151"/>
      <c r="BAK46" s="151"/>
      <c r="BAL46" s="151"/>
      <c r="BAM46" s="151"/>
      <c r="BAN46" s="151"/>
      <c r="BAO46" s="151"/>
      <c r="BAP46" s="151"/>
      <c r="BAQ46" s="151"/>
      <c r="BAR46" s="151"/>
      <c r="BAS46" s="151"/>
      <c r="BAT46" s="151"/>
      <c r="BAU46" s="151"/>
      <c r="BAV46" s="151"/>
      <c r="BAW46" s="151"/>
      <c r="BAX46" s="151"/>
      <c r="BAY46" s="151"/>
      <c r="BAZ46" s="151"/>
      <c r="BBA46" s="151"/>
      <c r="BBB46" s="151"/>
      <c r="BBC46" s="151"/>
      <c r="BBD46" s="151"/>
      <c r="BBE46" s="151"/>
      <c r="BBF46" s="151"/>
      <c r="BBG46" s="151"/>
      <c r="BBH46" s="151"/>
      <c r="BBI46" s="151"/>
      <c r="BBJ46" s="151"/>
      <c r="BBK46" s="151"/>
      <c r="BBL46" s="151"/>
      <c r="BBM46" s="151"/>
      <c r="BBN46" s="151"/>
      <c r="BBO46" s="151"/>
      <c r="BBP46" s="151"/>
      <c r="BBQ46" s="151"/>
      <c r="BBR46" s="151"/>
      <c r="BBS46" s="151"/>
      <c r="BBT46" s="151"/>
      <c r="BBU46" s="151"/>
      <c r="BBV46" s="151"/>
      <c r="BBW46" s="151"/>
      <c r="BBX46" s="151"/>
      <c r="BBY46" s="151"/>
      <c r="BBZ46" s="151"/>
      <c r="BCA46" s="151"/>
      <c r="BCB46" s="151"/>
      <c r="BCC46" s="151"/>
      <c r="BCD46" s="151"/>
      <c r="BCE46" s="151"/>
      <c r="BCF46" s="151"/>
      <c r="BCG46" s="151"/>
      <c r="BCH46" s="151"/>
      <c r="BCI46" s="151"/>
      <c r="BCJ46" s="151"/>
      <c r="BCK46" s="151"/>
      <c r="BCL46" s="151"/>
      <c r="BCM46" s="151"/>
      <c r="BCN46" s="151"/>
      <c r="BCO46" s="151"/>
      <c r="BCP46" s="151"/>
      <c r="BCQ46" s="151"/>
      <c r="BCR46" s="151"/>
      <c r="BCS46" s="151"/>
      <c r="BCT46" s="151"/>
      <c r="BCU46" s="151"/>
      <c r="BCV46" s="151"/>
      <c r="BCW46" s="151"/>
      <c r="BCX46" s="151"/>
      <c r="BCY46" s="151"/>
      <c r="BCZ46" s="151"/>
      <c r="BDA46" s="151"/>
      <c r="BDB46" s="151"/>
      <c r="BDC46" s="151"/>
      <c r="BDD46" s="151"/>
      <c r="BDE46" s="151"/>
      <c r="BDF46" s="151"/>
      <c r="BDG46" s="151"/>
      <c r="BDH46" s="151"/>
      <c r="BDI46" s="151"/>
      <c r="BDJ46" s="151"/>
      <c r="BDK46" s="151"/>
      <c r="BDL46" s="151"/>
      <c r="BDM46" s="151"/>
      <c r="BDN46" s="151"/>
      <c r="BDO46" s="151"/>
      <c r="BDP46" s="151"/>
      <c r="BDQ46" s="151"/>
      <c r="BDR46" s="151"/>
      <c r="BDS46" s="151"/>
      <c r="BDT46" s="151"/>
      <c r="BDU46" s="151"/>
      <c r="BDV46" s="151"/>
      <c r="BDW46" s="151"/>
      <c r="BDX46" s="151"/>
      <c r="BDY46" s="151"/>
      <c r="BDZ46" s="151"/>
      <c r="BEA46" s="151"/>
      <c r="BEB46" s="151"/>
      <c r="BEC46" s="151"/>
      <c r="BED46" s="151"/>
      <c r="BEE46" s="151"/>
      <c r="BEF46" s="151"/>
      <c r="BEG46" s="151"/>
      <c r="BEH46" s="151"/>
      <c r="BEI46" s="151"/>
      <c r="BEJ46" s="151"/>
      <c r="BEK46" s="151"/>
      <c r="BEL46" s="151"/>
      <c r="BEM46" s="151"/>
      <c r="BEN46" s="151"/>
      <c r="BEO46" s="151"/>
      <c r="BEP46" s="151"/>
      <c r="BEQ46" s="151"/>
      <c r="BER46" s="151"/>
      <c r="BES46" s="151"/>
      <c r="BET46" s="151"/>
      <c r="BEU46" s="151"/>
      <c r="BEV46" s="151"/>
      <c r="BEW46" s="151"/>
      <c r="BEX46" s="151"/>
      <c r="BEY46" s="151"/>
      <c r="BEZ46" s="151"/>
      <c r="BFA46" s="151"/>
      <c r="BFB46" s="151"/>
      <c r="BFC46" s="151"/>
      <c r="BFD46" s="151"/>
      <c r="BFE46" s="151"/>
      <c r="BFF46" s="151"/>
      <c r="BFG46" s="151"/>
      <c r="BFH46" s="151"/>
      <c r="BFI46" s="151"/>
      <c r="BFJ46" s="151"/>
      <c r="BFK46" s="151"/>
      <c r="BFL46" s="151"/>
      <c r="BFM46" s="151"/>
      <c r="BFN46" s="151"/>
      <c r="BFO46" s="151"/>
      <c r="BFP46" s="151"/>
      <c r="BFQ46" s="151"/>
      <c r="BFR46" s="151"/>
      <c r="BFS46" s="151"/>
      <c r="BFT46" s="151"/>
      <c r="BFU46" s="151"/>
      <c r="BFV46" s="151"/>
      <c r="BFW46" s="151"/>
      <c r="BFX46" s="151"/>
      <c r="BFY46" s="151"/>
      <c r="BFZ46" s="151"/>
      <c r="BGA46" s="151"/>
      <c r="BGB46" s="151"/>
      <c r="BGC46" s="151"/>
      <c r="BGD46" s="151"/>
      <c r="BGE46" s="151"/>
      <c r="BGF46" s="151"/>
      <c r="BGG46" s="151"/>
      <c r="BGH46" s="151"/>
      <c r="BGI46" s="151"/>
      <c r="BGJ46" s="151"/>
      <c r="BGK46" s="151"/>
      <c r="BGL46" s="151"/>
      <c r="BGM46" s="151"/>
      <c r="BGN46" s="151"/>
      <c r="BGO46" s="151"/>
      <c r="BGP46" s="151"/>
      <c r="BGQ46" s="151"/>
      <c r="BGR46" s="151"/>
      <c r="BGS46" s="151"/>
      <c r="BGT46" s="151"/>
      <c r="BGU46" s="151"/>
      <c r="BGV46" s="151"/>
      <c r="BGW46" s="151"/>
      <c r="BGX46" s="151"/>
      <c r="BGY46" s="151"/>
      <c r="BGZ46" s="151"/>
      <c r="BHA46" s="151"/>
      <c r="BHB46" s="151"/>
      <c r="BHC46" s="151"/>
      <c r="BHD46" s="151"/>
      <c r="BHE46" s="151"/>
      <c r="BHF46" s="151"/>
      <c r="BHG46" s="151"/>
      <c r="BHH46" s="151"/>
      <c r="BHI46" s="151"/>
      <c r="BHJ46" s="151"/>
      <c r="BHK46" s="151"/>
      <c r="BHL46" s="151"/>
      <c r="BHM46" s="151"/>
      <c r="BHN46" s="151"/>
      <c r="BHO46" s="151"/>
      <c r="BHP46" s="151"/>
      <c r="BHQ46" s="151"/>
      <c r="BHR46" s="151"/>
      <c r="BHS46" s="151"/>
      <c r="BHT46" s="151"/>
      <c r="BHU46" s="151"/>
      <c r="BHV46" s="151"/>
      <c r="BHW46" s="151"/>
      <c r="BHX46" s="151"/>
      <c r="BHY46" s="151"/>
      <c r="BHZ46" s="151"/>
      <c r="BIA46" s="151"/>
      <c r="BIB46" s="151"/>
      <c r="BIC46" s="151"/>
      <c r="BID46" s="151"/>
      <c r="BIE46" s="151"/>
      <c r="BIF46" s="151"/>
      <c r="BIG46" s="151"/>
      <c r="BIH46" s="151"/>
      <c r="BII46" s="151"/>
      <c r="BIJ46" s="151"/>
      <c r="BIK46" s="151"/>
      <c r="BIL46" s="151"/>
      <c r="BIM46" s="151"/>
      <c r="BIN46" s="151"/>
      <c r="BIO46" s="151"/>
      <c r="BIP46" s="151"/>
      <c r="BIQ46" s="151"/>
      <c r="BIR46" s="151"/>
      <c r="BIS46" s="151"/>
      <c r="BIT46" s="151"/>
      <c r="BIU46" s="151"/>
      <c r="BIV46" s="151"/>
      <c r="BIW46" s="151"/>
      <c r="BIX46" s="151"/>
      <c r="BIY46" s="151"/>
      <c r="BIZ46" s="151"/>
      <c r="BJA46" s="151"/>
      <c r="BJB46" s="151"/>
      <c r="BJC46" s="151"/>
      <c r="BJD46" s="151"/>
      <c r="BJE46" s="151"/>
      <c r="BJF46" s="151"/>
      <c r="BJG46" s="151"/>
      <c r="BJH46" s="151"/>
      <c r="BJI46" s="151"/>
      <c r="BJJ46" s="151"/>
      <c r="BJK46" s="151"/>
      <c r="BJL46" s="151"/>
      <c r="BJM46" s="151"/>
      <c r="BJN46" s="151"/>
      <c r="BJO46" s="151"/>
      <c r="BJP46" s="151"/>
      <c r="BJQ46" s="151"/>
      <c r="BJR46" s="151"/>
      <c r="BJS46" s="151"/>
      <c r="BJT46" s="151"/>
      <c r="BJU46" s="151"/>
      <c r="BJV46" s="151"/>
      <c r="BJW46" s="151"/>
      <c r="BJX46" s="151"/>
      <c r="BJY46" s="151"/>
      <c r="BJZ46" s="151"/>
      <c r="BKA46" s="151"/>
      <c r="BKB46" s="151"/>
      <c r="BKC46" s="151"/>
      <c r="BKD46" s="151"/>
      <c r="BKE46" s="151"/>
      <c r="BKF46" s="151"/>
      <c r="BKG46" s="151"/>
      <c r="BKH46" s="151"/>
      <c r="BKI46" s="151"/>
      <c r="BKJ46" s="151"/>
      <c r="BKK46" s="151"/>
      <c r="BKL46" s="151"/>
      <c r="BKM46" s="151"/>
      <c r="BKN46" s="151"/>
      <c r="BKO46" s="151"/>
      <c r="BKP46" s="151"/>
      <c r="BKQ46" s="151"/>
      <c r="BKR46" s="151"/>
      <c r="BKS46" s="151"/>
      <c r="BKT46" s="151"/>
      <c r="BKU46" s="151"/>
      <c r="BKV46" s="151"/>
      <c r="BKW46" s="151"/>
      <c r="BKX46" s="151"/>
      <c r="BKY46" s="151"/>
      <c r="BKZ46" s="151"/>
      <c r="BLA46" s="151"/>
      <c r="BLB46" s="151"/>
      <c r="BLC46" s="151"/>
      <c r="BLD46" s="151"/>
      <c r="BLE46" s="151"/>
      <c r="BLF46" s="151"/>
      <c r="BLG46" s="151"/>
      <c r="BLH46" s="151"/>
      <c r="BLI46" s="151"/>
      <c r="BLJ46" s="151"/>
      <c r="BLK46" s="151"/>
      <c r="BLL46" s="151"/>
      <c r="BLM46" s="151"/>
      <c r="BLN46" s="151"/>
      <c r="BLO46" s="151"/>
      <c r="BLP46" s="151"/>
      <c r="BLQ46" s="151"/>
      <c r="BLR46" s="151"/>
      <c r="BLS46" s="151"/>
      <c r="BLT46" s="151"/>
      <c r="BLU46" s="151"/>
      <c r="BLV46" s="151"/>
      <c r="BLW46" s="151"/>
      <c r="BLX46" s="151"/>
      <c r="BLY46" s="151"/>
      <c r="BLZ46" s="151"/>
      <c r="BMA46" s="151"/>
      <c r="BMB46" s="151"/>
      <c r="BMC46" s="151"/>
      <c r="BMD46" s="151"/>
      <c r="BME46" s="151"/>
      <c r="BMF46" s="151"/>
      <c r="BMG46" s="151"/>
      <c r="BMH46" s="151"/>
      <c r="BMI46" s="151"/>
      <c r="BMJ46" s="151"/>
      <c r="BMK46" s="151"/>
      <c r="BML46" s="151"/>
      <c r="BMM46" s="151"/>
      <c r="BMN46" s="151"/>
      <c r="BMO46" s="151"/>
      <c r="BMP46" s="151"/>
      <c r="BMQ46" s="151"/>
      <c r="BMR46" s="151"/>
      <c r="BMS46" s="151"/>
      <c r="BMT46" s="151"/>
      <c r="BMU46" s="151"/>
      <c r="BMV46" s="151"/>
      <c r="BMW46" s="151"/>
      <c r="BMX46" s="151"/>
      <c r="BMY46" s="151"/>
      <c r="BMZ46" s="151"/>
      <c r="BNA46" s="151"/>
      <c r="BNB46" s="151"/>
      <c r="BNC46" s="151"/>
      <c r="BND46" s="151"/>
      <c r="BNE46" s="151"/>
      <c r="BNF46" s="151"/>
      <c r="BNG46" s="151"/>
      <c r="BNH46" s="151"/>
      <c r="BNI46" s="151"/>
      <c r="BNJ46" s="151"/>
      <c r="BNK46" s="151"/>
      <c r="BNL46" s="151"/>
      <c r="BNM46" s="151"/>
      <c r="BNN46" s="151"/>
      <c r="BNO46" s="151"/>
      <c r="BNP46" s="151"/>
      <c r="BNQ46" s="151"/>
      <c r="BNR46" s="151"/>
      <c r="BNS46" s="151"/>
      <c r="BNT46" s="151"/>
      <c r="BNU46" s="151"/>
      <c r="BNV46" s="151"/>
      <c r="BNW46" s="151"/>
      <c r="BNX46" s="151"/>
      <c r="BNY46" s="151"/>
      <c r="BNZ46" s="151"/>
      <c r="BOA46" s="151"/>
      <c r="BOB46" s="151"/>
      <c r="BOC46" s="151"/>
      <c r="BOD46" s="151"/>
      <c r="BOE46" s="151"/>
      <c r="BOF46" s="151"/>
      <c r="BOG46" s="151"/>
      <c r="BOH46" s="151"/>
      <c r="BOI46" s="151"/>
      <c r="BOJ46" s="151"/>
      <c r="BOK46" s="151"/>
      <c r="BOL46" s="151"/>
      <c r="BOM46" s="151"/>
      <c r="BON46" s="151"/>
      <c r="BOO46" s="151"/>
      <c r="BOP46" s="151"/>
      <c r="BOQ46" s="151"/>
      <c r="BOR46" s="151"/>
      <c r="BOS46" s="151"/>
      <c r="BOT46" s="151"/>
      <c r="BOU46" s="151"/>
      <c r="BOV46" s="151"/>
      <c r="BOW46" s="151"/>
      <c r="BOX46" s="151"/>
      <c r="BOY46" s="151"/>
      <c r="BOZ46" s="151"/>
      <c r="BPA46" s="151"/>
      <c r="BPB46" s="151"/>
      <c r="BPC46" s="151"/>
      <c r="BPD46" s="151"/>
      <c r="BPE46" s="151"/>
      <c r="BPF46" s="151"/>
      <c r="BPG46" s="151"/>
      <c r="BPH46" s="151"/>
      <c r="BPI46" s="151"/>
      <c r="BPJ46" s="151"/>
      <c r="BPK46" s="151"/>
      <c r="BPL46" s="151"/>
      <c r="BPM46" s="151"/>
      <c r="BPN46" s="151"/>
      <c r="BPO46" s="151"/>
      <c r="BPP46" s="151"/>
      <c r="BPQ46" s="151"/>
      <c r="BPR46" s="151"/>
      <c r="BPS46" s="151"/>
      <c r="BPT46" s="151"/>
      <c r="BPU46" s="151"/>
      <c r="BPV46" s="151"/>
      <c r="BPW46" s="151"/>
      <c r="BPX46" s="151"/>
      <c r="BPY46" s="151"/>
      <c r="BPZ46" s="151"/>
      <c r="BQA46" s="151"/>
      <c r="BQB46" s="151"/>
      <c r="BQC46" s="151"/>
      <c r="BQD46" s="151"/>
      <c r="BQE46" s="151"/>
      <c r="BQF46" s="151"/>
      <c r="BQG46" s="151"/>
      <c r="BQH46" s="151"/>
      <c r="BQI46" s="151"/>
      <c r="BQJ46" s="151"/>
      <c r="BQK46" s="151"/>
      <c r="BQL46" s="151"/>
      <c r="BQM46" s="151"/>
      <c r="BQN46" s="151"/>
      <c r="BQO46" s="151"/>
      <c r="BQP46" s="151"/>
      <c r="BQQ46" s="151"/>
      <c r="BQR46" s="151"/>
      <c r="BQS46" s="151"/>
      <c r="BQT46" s="151"/>
      <c r="BQU46" s="151"/>
      <c r="BQV46" s="151"/>
      <c r="BQW46" s="151"/>
      <c r="BQX46" s="151"/>
      <c r="BQY46" s="151"/>
      <c r="BQZ46" s="151"/>
      <c r="BRA46" s="151"/>
      <c r="BRB46" s="151"/>
      <c r="BRC46" s="151"/>
      <c r="BRD46" s="151"/>
      <c r="BRE46" s="151"/>
      <c r="BRF46" s="151"/>
      <c r="BRG46" s="151"/>
      <c r="BRH46" s="151"/>
      <c r="BRI46" s="151"/>
      <c r="BRJ46" s="151"/>
      <c r="BRK46" s="151"/>
      <c r="BRL46" s="151"/>
      <c r="BRM46" s="151"/>
      <c r="BRN46" s="151"/>
      <c r="BRO46" s="151"/>
      <c r="BRP46" s="151"/>
      <c r="BRQ46" s="151"/>
      <c r="BRR46" s="151"/>
      <c r="BRS46" s="151"/>
      <c r="BRT46" s="151"/>
      <c r="BRU46" s="151"/>
      <c r="BRV46" s="151"/>
      <c r="BRW46" s="151"/>
      <c r="BRX46" s="151"/>
      <c r="BRY46" s="151"/>
      <c r="BRZ46" s="151"/>
      <c r="BSA46" s="151"/>
      <c r="BSB46" s="151"/>
      <c r="BSC46" s="151"/>
      <c r="BSD46" s="151"/>
      <c r="BSE46" s="151"/>
      <c r="BSF46" s="151"/>
      <c r="BSG46" s="151"/>
      <c r="BSH46" s="151"/>
      <c r="BSI46" s="151"/>
      <c r="BSJ46" s="151"/>
      <c r="BSK46" s="151"/>
      <c r="BSL46" s="151"/>
      <c r="BSM46" s="151"/>
      <c r="BSN46" s="151"/>
      <c r="BSO46" s="151"/>
      <c r="BSP46" s="151"/>
      <c r="BSQ46" s="151"/>
      <c r="BSR46" s="151"/>
      <c r="BSS46" s="151"/>
      <c r="BST46" s="151"/>
      <c r="BSU46" s="151"/>
      <c r="BSV46" s="151"/>
      <c r="BSW46" s="151"/>
      <c r="BSX46" s="151"/>
      <c r="BSY46" s="151"/>
      <c r="BSZ46" s="151"/>
      <c r="BTA46" s="151"/>
      <c r="BTB46" s="151"/>
      <c r="BTC46" s="151"/>
      <c r="BTD46" s="151"/>
      <c r="BTE46" s="151"/>
      <c r="BTF46" s="151"/>
      <c r="BTG46" s="151"/>
      <c r="BTH46" s="151"/>
      <c r="BTI46" s="151"/>
      <c r="BTJ46" s="151"/>
      <c r="BTK46" s="151"/>
      <c r="BTL46" s="151"/>
      <c r="BTM46" s="151"/>
      <c r="BTN46" s="151"/>
      <c r="BTO46" s="151"/>
      <c r="BTP46" s="151"/>
      <c r="BTQ46" s="151"/>
      <c r="BTR46" s="151"/>
      <c r="BTS46" s="151"/>
      <c r="BTT46" s="151"/>
      <c r="BTU46" s="151"/>
      <c r="BTV46" s="151"/>
      <c r="BTW46" s="151"/>
      <c r="BTX46" s="151"/>
      <c r="BTY46" s="151"/>
      <c r="BTZ46" s="151"/>
      <c r="BUA46" s="151"/>
      <c r="BUB46" s="151"/>
      <c r="BUC46" s="151"/>
      <c r="BUD46" s="151"/>
      <c r="BUE46" s="151"/>
      <c r="BUF46" s="151"/>
      <c r="BUG46" s="151"/>
      <c r="BUH46" s="151"/>
      <c r="BUI46" s="151"/>
      <c r="BUJ46" s="151"/>
      <c r="BUK46" s="151"/>
      <c r="BUL46" s="151"/>
      <c r="BUM46" s="151"/>
      <c r="BUN46" s="151"/>
      <c r="BUO46" s="151"/>
      <c r="BUP46" s="151"/>
      <c r="BUQ46" s="151"/>
      <c r="BUR46" s="151"/>
      <c r="BUS46" s="151"/>
      <c r="BUT46" s="151"/>
      <c r="BUU46" s="151"/>
      <c r="BUV46" s="151"/>
      <c r="BUW46" s="151"/>
      <c r="BUX46" s="151"/>
      <c r="BUY46" s="151"/>
      <c r="BUZ46" s="151"/>
      <c r="BVA46" s="151"/>
      <c r="BVB46" s="151"/>
      <c r="BVC46" s="151"/>
      <c r="BVD46" s="151"/>
      <c r="BVE46" s="151"/>
      <c r="BVF46" s="151"/>
      <c r="BVG46" s="151"/>
      <c r="BVH46" s="151"/>
      <c r="BVI46" s="151"/>
      <c r="BVJ46" s="151"/>
      <c r="BVK46" s="151"/>
      <c r="BVL46" s="151"/>
      <c r="BVM46" s="151"/>
      <c r="BVN46" s="151"/>
      <c r="BVO46" s="151"/>
      <c r="BVP46" s="151"/>
      <c r="BVQ46" s="151"/>
      <c r="BVR46" s="151"/>
      <c r="BVS46" s="151"/>
      <c r="BVT46" s="151"/>
      <c r="BVU46" s="151"/>
      <c r="BVV46" s="151"/>
      <c r="BVW46" s="151"/>
      <c r="BVX46" s="151"/>
      <c r="BVY46" s="151"/>
      <c r="BVZ46" s="151"/>
      <c r="BWA46" s="151"/>
      <c r="BWB46" s="151"/>
      <c r="BWC46" s="151"/>
      <c r="BWD46" s="151"/>
      <c r="BWE46" s="151"/>
      <c r="BWF46" s="151"/>
      <c r="BWG46" s="151"/>
      <c r="BWH46" s="151"/>
      <c r="BWI46" s="151"/>
      <c r="BWJ46" s="151"/>
      <c r="BWK46" s="151"/>
      <c r="BWL46" s="151"/>
      <c r="BWM46" s="151"/>
      <c r="BWN46" s="151"/>
      <c r="BWO46" s="151"/>
      <c r="BWP46" s="151"/>
      <c r="BWQ46" s="151"/>
      <c r="BWR46" s="151"/>
      <c r="BWS46" s="151"/>
      <c r="BWT46" s="151"/>
      <c r="BWU46" s="151"/>
      <c r="BWV46" s="151"/>
      <c r="BWW46" s="151"/>
      <c r="BWX46" s="151"/>
      <c r="BWY46" s="151"/>
      <c r="BWZ46" s="151"/>
      <c r="BXA46" s="151"/>
      <c r="BXB46" s="151"/>
      <c r="BXC46" s="151"/>
      <c r="BXD46" s="151"/>
      <c r="BXE46" s="151"/>
      <c r="BXF46" s="151"/>
      <c r="BXG46" s="151"/>
      <c r="BXH46" s="151"/>
      <c r="BXI46" s="151"/>
      <c r="BXJ46" s="151"/>
      <c r="BXK46" s="151"/>
      <c r="BXL46" s="151"/>
      <c r="BXM46" s="151"/>
      <c r="BXN46" s="151"/>
      <c r="BXO46" s="151"/>
      <c r="BXP46" s="151"/>
      <c r="BXQ46" s="151"/>
      <c r="BXR46" s="151"/>
      <c r="BXS46" s="151"/>
      <c r="BXT46" s="151"/>
      <c r="BXU46" s="151"/>
      <c r="BXV46" s="151"/>
      <c r="BXW46" s="151"/>
      <c r="BXX46" s="151"/>
      <c r="BXY46" s="151"/>
      <c r="BXZ46" s="151"/>
      <c r="BYA46" s="151"/>
      <c r="BYB46" s="151"/>
      <c r="BYC46" s="151"/>
      <c r="BYD46" s="151"/>
      <c r="BYE46" s="151"/>
      <c r="BYF46" s="151"/>
      <c r="BYG46" s="151"/>
      <c r="BYH46" s="151"/>
      <c r="BYI46" s="151"/>
      <c r="BYJ46" s="151"/>
      <c r="BYK46" s="151"/>
      <c r="BYL46" s="151"/>
      <c r="BYM46" s="151"/>
      <c r="BYN46" s="151"/>
      <c r="BYO46" s="151"/>
      <c r="BYP46" s="151"/>
      <c r="BYQ46" s="151"/>
      <c r="BYR46" s="151"/>
      <c r="BYS46" s="151"/>
      <c r="BYT46" s="151"/>
      <c r="BYU46" s="151"/>
      <c r="BYV46" s="151"/>
      <c r="BYW46" s="151"/>
      <c r="BYX46" s="151"/>
      <c r="BYY46" s="151"/>
      <c r="BYZ46" s="151"/>
      <c r="BZA46" s="151"/>
      <c r="BZB46" s="151"/>
      <c r="BZC46" s="151"/>
      <c r="BZD46" s="151"/>
      <c r="BZE46" s="151"/>
      <c r="BZF46" s="151"/>
      <c r="BZG46" s="151"/>
      <c r="BZH46" s="151"/>
      <c r="BZI46" s="151"/>
      <c r="BZJ46" s="151"/>
      <c r="BZK46" s="151"/>
      <c r="BZL46" s="151"/>
      <c r="BZM46" s="151"/>
      <c r="BZN46" s="151"/>
      <c r="BZO46" s="151"/>
      <c r="BZP46" s="151"/>
      <c r="BZQ46" s="151"/>
      <c r="BZR46" s="151"/>
      <c r="BZS46" s="151"/>
      <c r="BZT46" s="151"/>
      <c r="BZU46" s="151"/>
      <c r="BZV46" s="151"/>
      <c r="BZW46" s="151"/>
      <c r="BZX46" s="151"/>
      <c r="BZY46" s="151"/>
      <c r="BZZ46" s="151"/>
      <c r="CAA46" s="151"/>
      <c r="CAB46" s="151"/>
      <c r="CAC46" s="151"/>
      <c r="CAD46" s="151"/>
      <c r="CAE46" s="151"/>
      <c r="CAF46" s="151"/>
      <c r="CAG46" s="151"/>
      <c r="CAH46" s="151"/>
      <c r="CAI46" s="151"/>
      <c r="CAJ46" s="151"/>
      <c r="CAK46" s="151"/>
      <c r="CAL46" s="151"/>
      <c r="CAM46" s="151"/>
      <c r="CAN46" s="151"/>
      <c r="CAO46" s="151"/>
      <c r="CAP46" s="151"/>
      <c r="CAQ46" s="151"/>
      <c r="CAR46" s="151"/>
      <c r="CAS46" s="151"/>
      <c r="CAT46" s="151"/>
      <c r="CAU46" s="151"/>
      <c r="CAV46" s="151"/>
      <c r="CAW46" s="151"/>
      <c r="CAX46" s="151"/>
      <c r="CAY46" s="151"/>
      <c r="CAZ46" s="151"/>
      <c r="CBA46" s="151"/>
      <c r="CBB46" s="151"/>
      <c r="CBC46" s="151"/>
      <c r="CBD46" s="151"/>
      <c r="CBE46" s="151"/>
      <c r="CBF46" s="151"/>
      <c r="CBG46" s="151"/>
      <c r="CBH46" s="151"/>
      <c r="CBI46" s="151"/>
      <c r="CBJ46" s="151"/>
      <c r="CBK46" s="151"/>
      <c r="CBL46" s="151"/>
      <c r="CBM46" s="151"/>
      <c r="CBN46" s="151"/>
      <c r="CBO46" s="151"/>
      <c r="CBP46" s="151"/>
      <c r="CBQ46" s="151"/>
      <c r="CBR46" s="151"/>
      <c r="CBS46" s="151"/>
      <c r="CBT46" s="151"/>
      <c r="CBU46" s="151"/>
      <c r="CBV46" s="151"/>
      <c r="CBW46" s="151"/>
      <c r="CBX46" s="151"/>
      <c r="CBY46" s="151"/>
      <c r="CBZ46" s="151"/>
      <c r="CCA46" s="151"/>
      <c r="CCB46" s="151"/>
      <c r="CCC46" s="151"/>
      <c r="CCD46" s="151"/>
      <c r="CCE46" s="151"/>
      <c r="CCF46" s="151"/>
      <c r="CCG46" s="151"/>
      <c r="CCH46" s="151"/>
      <c r="CCI46" s="151"/>
      <c r="CCJ46" s="151"/>
      <c r="CCK46" s="151"/>
      <c r="CCL46" s="151"/>
      <c r="CCM46" s="151"/>
      <c r="CCN46" s="151"/>
      <c r="CCO46" s="151"/>
      <c r="CCP46" s="151"/>
      <c r="CCQ46" s="151"/>
      <c r="CCR46" s="151"/>
      <c r="CCS46" s="151"/>
      <c r="CCT46" s="151"/>
      <c r="CCU46" s="151"/>
      <c r="CCV46" s="151"/>
      <c r="CCW46" s="151"/>
      <c r="CCX46" s="151"/>
      <c r="CCY46" s="151"/>
      <c r="CCZ46" s="151"/>
      <c r="CDA46" s="151"/>
      <c r="CDB46" s="151"/>
      <c r="CDC46" s="151"/>
      <c r="CDD46" s="151"/>
      <c r="CDE46" s="151"/>
      <c r="CDF46" s="151"/>
      <c r="CDG46" s="151"/>
      <c r="CDH46" s="151"/>
      <c r="CDI46" s="151"/>
      <c r="CDJ46" s="151"/>
      <c r="CDK46" s="151"/>
      <c r="CDL46" s="151"/>
      <c r="CDM46" s="151"/>
      <c r="CDN46" s="151"/>
      <c r="CDO46" s="151"/>
      <c r="CDP46" s="151"/>
      <c r="CDQ46" s="151"/>
      <c r="CDR46" s="151"/>
      <c r="CDS46" s="151"/>
      <c r="CDT46" s="151"/>
      <c r="CDU46" s="151"/>
      <c r="CDV46" s="151"/>
      <c r="CDW46" s="151"/>
      <c r="CDX46" s="151"/>
      <c r="CDY46" s="151"/>
      <c r="CDZ46" s="151"/>
      <c r="CEA46" s="151"/>
      <c r="CEB46" s="151"/>
      <c r="CEC46" s="151"/>
      <c r="CED46" s="151"/>
      <c r="CEE46" s="151"/>
      <c r="CEF46" s="151"/>
      <c r="CEG46" s="151"/>
      <c r="CEH46" s="151"/>
      <c r="CEI46" s="151"/>
      <c r="CEJ46" s="151"/>
      <c r="CEK46" s="151"/>
      <c r="CEL46" s="151"/>
      <c r="CEM46" s="151"/>
      <c r="CEN46" s="151"/>
      <c r="CEO46" s="151"/>
      <c r="CEP46" s="151"/>
      <c r="CEQ46" s="151"/>
      <c r="CER46" s="151"/>
      <c r="CES46" s="151"/>
      <c r="CET46" s="151"/>
      <c r="CEU46" s="151"/>
      <c r="CEV46" s="151"/>
      <c r="CEW46" s="151"/>
      <c r="CEX46" s="151"/>
      <c r="CEY46" s="151"/>
      <c r="CEZ46" s="151"/>
      <c r="CFA46" s="151"/>
      <c r="CFB46" s="151"/>
      <c r="CFC46" s="151"/>
      <c r="CFD46" s="151"/>
      <c r="CFE46" s="151"/>
      <c r="CFF46" s="151"/>
      <c r="CFG46" s="151"/>
      <c r="CFH46" s="151"/>
      <c r="CFI46" s="151"/>
      <c r="CFJ46" s="151"/>
      <c r="CFK46" s="151"/>
      <c r="CFL46" s="151"/>
      <c r="CFM46" s="151"/>
      <c r="CFN46" s="151"/>
      <c r="CFO46" s="151"/>
      <c r="CFP46" s="151"/>
      <c r="CFQ46" s="151"/>
      <c r="CFR46" s="151"/>
      <c r="CFS46" s="151"/>
      <c r="CFT46" s="151"/>
      <c r="CFU46" s="151"/>
      <c r="CFV46" s="151"/>
      <c r="CFW46" s="151"/>
      <c r="CFX46" s="151"/>
      <c r="CFY46" s="151"/>
      <c r="CFZ46" s="151"/>
      <c r="CGA46" s="151"/>
      <c r="CGB46" s="151"/>
      <c r="CGC46" s="151"/>
      <c r="CGD46" s="151"/>
      <c r="CGE46" s="151"/>
      <c r="CGF46" s="151"/>
      <c r="CGG46" s="151"/>
      <c r="CGH46" s="151"/>
      <c r="CGI46" s="151"/>
      <c r="CGJ46" s="151"/>
      <c r="CGK46" s="151"/>
      <c r="CGL46" s="151"/>
      <c r="CGM46" s="151"/>
      <c r="CGN46" s="151"/>
      <c r="CGO46" s="151"/>
      <c r="CGP46" s="151"/>
      <c r="CGQ46" s="151"/>
      <c r="CGR46" s="151"/>
      <c r="CGS46" s="151"/>
      <c r="CGT46" s="151"/>
      <c r="CGU46" s="151"/>
      <c r="CGV46" s="151"/>
      <c r="CGW46" s="151"/>
      <c r="CGX46" s="151"/>
      <c r="CGY46" s="151"/>
      <c r="CGZ46" s="151"/>
      <c r="CHA46" s="151"/>
      <c r="CHB46" s="151"/>
      <c r="CHC46" s="151"/>
      <c r="CHD46" s="151"/>
      <c r="CHE46" s="151"/>
      <c r="CHF46" s="151"/>
      <c r="CHG46" s="151"/>
      <c r="CHH46" s="151"/>
      <c r="CHI46" s="151"/>
      <c r="CHJ46" s="151"/>
      <c r="CHK46" s="151"/>
      <c r="CHL46" s="151"/>
      <c r="CHM46" s="151"/>
      <c r="CHN46" s="151"/>
      <c r="CHO46" s="151"/>
      <c r="CHP46" s="151"/>
      <c r="CHQ46" s="151"/>
      <c r="CHR46" s="151"/>
      <c r="CHS46" s="151"/>
      <c r="CHT46" s="151"/>
      <c r="CHU46" s="151"/>
      <c r="CHV46" s="151"/>
      <c r="CHW46" s="151"/>
      <c r="CHX46" s="151"/>
      <c r="CHY46" s="151"/>
      <c r="CHZ46" s="151"/>
      <c r="CIA46" s="151"/>
      <c r="CIB46" s="151"/>
      <c r="CIC46" s="151"/>
      <c r="CID46" s="151"/>
      <c r="CIE46" s="151"/>
      <c r="CIF46" s="151"/>
      <c r="CIG46" s="151"/>
      <c r="CIH46" s="151"/>
      <c r="CII46" s="151"/>
      <c r="CIJ46" s="151"/>
      <c r="CIK46" s="151"/>
      <c r="CIL46" s="151"/>
      <c r="CIM46" s="151"/>
      <c r="CIN46" s="151"/>
      <c r="CIO46" s="151"/>
      <c r="CIP46" s="151"/>
      <c r="CIQ46" s="151"/>
      <c r="CIR46" s="151"/>
      <c r="CIS46" s="151"/>
      <c r="CIT46" s="151"/>
      <c r="CIU46" s="151"/>
      <c r="CIV46" s="151"/>
      <c r="CIW46" s="151"/>
      <c r="CIX46" s="151"/>
      <c r="CIY46" s="151"/>
      <c r="CIZ46" s="151"/>
      <c r="CJA46" s="151"/>
      <c r="CJB46" s="151"/>
      <c r="CJC46" s="151"/>
      <c r="CJD46" s="151"/>
      <c r="CJE46" s="151"/>
      <c r="CJF46" s="151"/>
      <c r="CJG46" s="151"/>
      <c r="CJH46" s="151"/>
      <c r="CJI46" s="151"/>
      <c r="CJJ46" s="151"/>
      <c r="CJK46" s="151"/>
      <c r="CJL46" s="151"/>
      <c r="CJM46" s="151"/>
      <c r="CJN46" s="151"/>
      <c r="CJO46" s="151"/>
      <c r="CJP46" s="151"/>
      <c r="CJQ46" s="151"/>
      <c r="CJR46" s="151"/>
      <c r="CJS46" s="151"/>
      <c r="CJT46" s="151"/>
      <c r="CJU46" s="151"/>
      <c r="CJV46" s="151"/>
      <c r="CJW46" s="151"/>
      <c r="CJX46" s="151"/>
      <c r="CJY46" s="151"/>
      <c r="CJZ46" s="151"/>
      <c r="CKA46" s="151"/>
      <c r="CKB46" s="151"/>
      <c r="CKC46" s="151"/>
      <c r="CKD46" s="151"/>
      <c r="CKE46" s="151"/>
      <c r="CKF46" s="151"/>
      <c r="CKG46" s="151"/>
      <c r="CKH46" s="151"/>
      <c r="CKI46" s="151"/>
      <c r="CKJ46" s="151"/>
      <c r="CKK46" s="151"/>
      <c r="CKL46" s="151"/>
      <c r="CKM46" s="151"/>
      <c r="CKN46" s="151"/>
      <c r="CKO46" s="151"/>
      <c r="CKP46" s="151"/>
      <c r="CKQ46" s="151"/>
      <c r="CKR46" s="151"/>
      <c r="CKS46" s="151"/>
      <c r="CKT46" s="151"/>
      <c r="CKU46" s="151"/>
      <c r="CKV46" s="151"/>
      <c r="CKW46" s="151"/>
      <c r="CKX46" s="151"/>
      <c r="CKY46" s="151"/>
      <c r="CKZ46" s="151"/>
      <c r="CLA46" s="151"/>
      <c r="CLB46" s="151"/>
      <c r="CLC46" s="151"/>
      <c r="CLD46" s="151"/>
      <c r="CLE46" s="151"/>
      <c r="CLF46" s="151"/>
      <c r="CLG46" s="151"/>
      <c r="CLH46" s="151"/>
      <c r="CLI46" s="151"/>
      <c r="CLJ46" s="151"/>
      <c r="CLK46" s="151"/>
      <c r="CLL46" s="151"/>
      <c r="CLM46" s="151"/>
      <c r="CLN46" s="151"/>
      <c r="CLO46" s="151"/>
      <c r="CLP46" s="151"/>
      <c r="CLQ46" s="151"/>
      <c r="CLR46" s="151"/>
      <c r="CLS46" s="151"/>
      <c r="CLT46" s="151"/>
      <c r="CLU46" s="151"/>
      <c r="CLV46" s="151"/>
      <c r="CLW46" s="151"/>
      <c r="CLX46" s="151"/>
      <c r="CLY46" s="151"/>
      <c r="CLZ46" s="151"/>
      <c r="CMA46" s="151"/>
      <c r="CMB46" s="151"/>
      <c r="CMC46" s="151"/>
      <c r="CMD46" s="151"/>
      <c r="CME46" s="151"/>
      <c r="CMF46" s="151"/>
      <c r="CMG46" s="151"/>
      <c r="CMH46" s="151"/>
      <c r="CMI46" s="151"/>
      <c r="CMJ46" s="151"/>
      <c r="CMK46" s="151"/>
      <c r="CML46" s="151"/>
      <c r="CMM46" s="151"/>
      <c r="CMN46" s="151"/>
      <c r="CMO46" s="151"/>
      <c r="CMP46" s="151"/>
      <c r="CMQ46" s="151"/>
      <c r="CMR46" s="151"/>
      <c r="CMS46" s="151"/>
      <c r="CMT46" s="151"/>
      <c r="CMU46" s="151"/>
      <c r="CMV46" s="151"/>
      <c r="CMW46" s="151"/>
      <c r="CMX46" s="151"/>
      <c r="CMY46" s="151"/>
      <c r="CMZ46" s="151"/>
      <c r="CNA46" s="151"/>
      <c r="CNB46" s="151"/>
      <c r="CNC46" s="151"/>
      <c r="CND46" s="151"/>
      <c r="CNE46" s="151"/>
      <c r="CNF46" s="151"/>
      <c r="CNG46" s="151"/>
      <c r="CNH46" s="151"/>
      <c r="CNI46" s="151"/>
      <c r="CNJ46" s="151"/>
      <c r="CNK46" s="151"/>
      <c r="CNL46" s="151"/>
      <c r="CNM46" s="151"/>
      <c r="CNN46" s="151"/>
      <c r="CNO46" s="151"/>
      <c r="CNP46" s="151"/>
      <c r="CNQ46" s="151"/>
      <c r="CNR46" s="151"/>
      <c r="CNS46" s="151"/>
      <c r="CNT46" s="151"/>
      <c r="CNU46" s="151"/>
      <c r="CNV46" s="151"/>
      <c r="CNW46" s="151"/>
      <c r="CNX46" s="151"/>
      <c r="CNY46" s="151"/>
      <c r="CNZ46" s="151"/>
      <c r="COA46" s="151"/>
      <c r="COB46" s="151"/>
      <c r="COC46" s="151"/>
      <c r="COD46" s="151"/>
      <c r="COE46" s="151"/>
      <c r="COF46" s="151"/>
      <c r="COG46" s="151"/>
      <c r="COH46" s="151"/>
      <c r="COI46" s="151"/>
      <c r="COJ46" s="151"/>
      <c r="COK46" s="151"/>
      <c r="COL46" s="151"/>
      <c r="COM46" s="151"/>
      <c r="CON46" s="151"/>
      <c r="COO46" s="151"/>
      <c r="COP46" s="151"/>
      <c r="COQ46" s="151"/>
      <c r="COR46" s="151"/>
      <c r="COS46" s="151"/>
      <c r="COT46" s="151"/>
      <c r="COU46" s="151"/>
      <c r="COV46" s="151"/>
      <c r="COW46" s="151"/>
      <c r="COX46" s="151"/>
      <c r="COY46" s="151"/>
      <c r="COZ46" s="151"/>
      <c r="CPA46" s="151"/>
      <c r="CPB46" s="151"/>
      <c r="CPC46" s="151"/>
      <c r="CPD46" s="151"/>
      <c r="CPE46" s="151"/>
      <c r="CPF46" s="151"/>
      <c r="CPG46" s="151"/>
      <c r="CPH46" s="151"/>
      <c r="CPI46" s="151"/>
      <c r="CPJ46" s="151"/>
      <c r="CPK46" s="151"/>
      <c r="CPL46" s="151"/>
      <c r="CPM46" s="151"/>
      <c r="CPN46" s="151"/>
      <c r="CPO46" s="151"/>
      <c r="CPP46" s="151"/>
      <c r="CPQ46" s="151"/>
      <c r="CPR46" s="151"/>
      <c r="CPS46" s="151"/>
      <c r="CPT46" s="151"/>
      <c r="CPU46" s="151"/>
      <c r="CPV46" s="151"/>
      <c r="CPW46" s="151"/>
      <c r="CPX46" s="151"/>
      <c r="CPY46" s="151"/>
      <c r="CPZ46" s="151"/>
      <c r="CQA46" s="151"/>
      <c r="CQB46" s="151"/>
      <c r="CQC46" s="151"/>
      <c r="CQD46" s="151"/>
      <c r="CQE46" s="151"/>
      <c r="CQF46" s="151"/>
      <c r="CQG46" s="151"/>
      <c r="CQH46" s="151"/>
      <c r="CQI46" s="151"/>
      <c r="CQJ46" s="151"/>
      <c r="CQK46" s="151"/>
      <c r="CQL46" s="151"/>
      <c r="CQM46" s="151"/>
      <c r="CQN46" s="151"/>
      <c r="CQO46" s="151"/>
      <c r="CQP46" s="151"/>
      <c r="CQQ46" s="151"/>
      <c r="CQR46" s="151"/>
      <c r="CQS46" s="151"/>
      <c r="CQT46" s="151"/>
      <c r="CQU46" s="151"/>
      <c r="CQV46" s="151"/>
      <c r="CQW46" s="151"/>
      <c r="CQX46" s="151"/>
      <c r="CQY46" s="151"/>
      <c r="CQZ46" s="151"/>
      <c r="CRA46" s="151"/>
      <c r="CRB46" s="151"/>
      <c r="CRC46" s="151"/>
      <c r="CRD46" s="151"/>
      <c r="CRE46" s="151"/>
      <c r="CRF46" s="151"/>
      <c r="CRG46" s="151"/>
      <c r="CRH46" s="151"/>
      <c r="CRI46" s="151"/>
      <c r="CRJ46" s="151"/>
      <c r="CRK46" s="151"/>
      <c r="CRL46" s="151"/>
      <c r="CRM46" s="151"/>
      <c r="CRN46" s="151"/>
      <c r="CRO46" s="151"/>
      <c r="CRP46" s="151"/>
      <c r="CRQ46" s="151"/>
      <c r="CRR46" s="151"/>
      <c r="CRS46" s="151"/>
      <c r="CRT46" s="151"/>
      <c r="CRU46" s="151"/>
      <c r="CRV46" s="151"/>
      <c r="CRW46" s="151"/>
      <c r="CRX46" s="151"/>
      <c r="CRY46" s="151"/>
      <c r="CRZ46" s="151"/>
      <c r="CSA46" s="151"/>
      <c r="CSB46" s="151"/>
      <c r="CSC46" s="151"/>
      <c r="CSD46" s="151"/>
      <c r="CSE46" s="151"/>
      <c r="CSF46" s="151"/>
      <c r="CSG46" s="151"/>
      <c r="CSH46" s="151"/>
      <c r="CSI46" s="151"/>
      <c r="CSJ46" s="151"/>
      <c r="CSK46" s="151"/>
      <c r="CSL46" s="151"/>
      <c r="CSM46" s="151"/>
      <c r="CSN46" s="151"/>
      <c r="CSO46" s="151"/>
      <c r="CSP46" s="151"/>
      <c r="CSQ46" s="151"/>
      <c r="CSR46" s="151"/>
      <c r="CSS46" s="151"/>
      <c r="CST46" s="151"/>
      <c r="CSU46" s="151"/>
      <c r="CSV46" s="151"/>
      <c r="CSW46" s="151"/>
      <c r="CSX46" s="151"/>
      <c r="CSY46" s="151"/>
      <c r="CSZ46" s="151"/>
      <c r="CTA46" s="151"/>
      <c r="CTB46" s="151"/>
      <c r="CTC46" s="151"/>
      <c r="CTD46" s="151"/>
      <c r="CTE46" s="151"/>
      <c r="CTF46" s="151"/>
      <c r="CTG46" s="151"/>
      <c r="CTH46" s="151"/>
      <c r="CTI46" s="151"/>
      <c r="CTJ46" s="151"/>
      <c r="CTK46" s="151"/>
      <c r="CTL46" s="151"/>
      <c r="CTM46" s="151"/>
      <c r="CTN46" s="151"/>
      <c r="CTO46" s="151"/>
      <c r="CTP46" s="151"/>
      <c r="CTQ46" s="151"/>
      <c r="CTR46" s="151"/>
      <c r="CTS46" s="151"/>
      <c r="CTT46" s="151"/>
      <c r="CTU46" s="151"/>
      <c r="CTV46" s="151"/>
      <c r="CTW46" s="151"/>
      <c r="CTX46" s="151"/>
      <c r="CTY46" s="151"/>
      <c r="CTZ46" s="151"/>
      <c r="CUA46" s="151"/>
      <c r="CUB46" s="151"/>
      <c r="CUC46" s="151"/>
      <c r="CUD46" s="151"/>
      <c r="CUE46" s="151"/>
      <c r="CUF46" s="151"/>
      <c r="CUG46" s="151"/>
      <c r="CUH46" s="151"/>
      <c r="CUI46" s="151"/>
      <c r="CUJ46" s="151"/>
      <c r="CUK46" s="151"/>
      <c r="CUL46" s="151"/>
      <c r="CUM46" s="151"/>
      <c r="CUN46" s="151"/>
      <c r="CUO46" s="151"/>
      <c r="CUP46" s="151"/>
      <c r="CUQ46" s="151"/>
      <c r="CUR46" s="151"/>
      <c r="CUS46" s="151"/>
      <c r="CUT46" s="151"/>
      <c r="CUU46" s="151"/>
      <c r="CUV46" s="151"/>
      <c r="CUW46" s="151"/>
      <c r="CUX46" s="151"/>
      <c r="CUY46" s="151"/>
      <c r="CUZ46" s="151"/>
      <c r="CVA46" s="151"/>
      <c r="CVB46" s="151"/>
      <c r="CVC46" s="151"/>
      <c r="CVD46" s="151"/>
      <c r="CVE46" s="151"/>
      <c r="CVF46" s="151"/>
      <c r="CVG46" s="151"/>
      <c r="CVH46" s="151"/>
      <c r="CVI46" s="151"/>
      <c r="CVJ46" s="151"/>
      <c r="CVK46" s="151"/>
      <c r="CVL46" s="151"/>
      <c r="CVM46" s="151"/>
      <c r="CVN46" s="151"/>
      <c r="CVO46" s="151"/>
      <c r="CVP46" s="151"/>
      <c r="CVQ46" s="151"/>
      <c r="CVR46" s="151"/>
      <c r="CVS46" s="151"/>
      <c r="CVT46" s="151"/>
      <c r="CVU46" s="151"/>
      <c r="CVV46" s="151"/>
      <c r="CVW46" s="151"/>
      <c r="CVX46" s="151"/>
      <c r="CVY46" s="151"/>
      <c r="CVZ46" s="151"/>
      <c r="CWA46" s="151"/>
      <c r="CWB46" s="151"/>
      <c r="CWC46" s="151"/>
      <c r="CWD46" s="151"/>
      <c r="CWE46" s="151"/>
      <c r="CWF46" s="151"/>
      <c r="CWG46" s="151"/>
      <c r="CWH46" s="151"/>
      <c r="CWI46" s="151"/>
      <c r="CWJ46" s="151"/>
      <c r="CWK46" s="151"/>
      <c r="CWL46" s="151"/>
      <c r="CWM46" s="151"/>
      <c r="CWN46" s="151"/>
      <c r="CWO46" s="151"/>
      <c r="CWP46" s="151"/>
      <c r="CWQ46" s="151"/>
      <c r="CWR46" s="151"/>
      <c r="CWS46" s="151"/>
      <c r="CWT46" s="151"/>
      <c r="CWU46" s="151"/>
      <c r="CWV46" s="151"/>
      <c r="CWW46" s="151"/>
      <c r="CWX46" s="151"/>
      <c r="CWY46" s="151"/>
      <c r="CWZ46" s="151"/>
      <c r="CXA46" s="151"/>
      <c r="CXB46" s="151"/>
      <c r="CXC46" s="151"/>
      <c r="CXD46" s="151"/>
      <c r="CXE46" s="151"/>
      <c r="CXF46" s="151"/>
      <c r="CXG46" s="151"/>
      <c r="CXH46" s="151"/>
      <c r="CXI46" s="151"/>
      <c r="CXJ46" s="151"/>
      <c r="CXK46" s="151"/>
      <c r="CXL46" s="151"/>
      <c r="CXM46" s="151"/>
      <c r="CXN46" s="151"/>
      <c r="CXO46" s="151"/>
      <c r="CXP46" s="151"/>
      <c r="CXQ46" s="151"/>
      <c r="CXR46" s="151"/>
      <c r="CXS46" s="151"/>
      <c r="CXT46" s="151"/>
      <c r="CXU46" s="151"/>
      <c r="CXV46" s="151"/>
      <c r="CXW46" s="151"/>
      <c r="CXX46" s="151"/>
      <c r="CXY46" s="151"/>
      <c r="CXZ46" s="151"/>
      <c r="CYA46" s="151"/>
      <c r="CYB46" s="151"/>
      <c r="CYC46" s="151"/>
      <c r="CYD46" s="151"/>
      <c r="CYE46" s="151"/>
      <c r="CYF46" s="151"/>
      <c r="CYG46" s="151"/>
      <c r="CYH46" s="151"/>
      <c r="CYI46" s="151"/>
      <c r="CYJ46" s="151"/>
      <c r="CYK46" s="151"/>
      <c r="CYL46" s="151"/>
      <c r="CYM46" s="151"/>
      <c r="CYN46" s="151"/>
      <c r="CYO46" s="151"/>
      <c r="CYP46" s="151"/>
      <c r="CYQ46" s="151"/>
      <c r="CYR46" s="151"/>
      <c r="CYS46" s="151"/>
      <c r="CYT46" s="151"/>
      <c r="CYU46" s="151"/>
      <c r="CYV46" s="151"/>
      <c r="CYW46" s="151"/>
      <c r="CYX46" s="151"/>
      <c r="CYY46" s="151"/>
      <c r="CYZ46" s="151"/>
      <c r="CZA46" s="151"/>
      <c r="CZB46" s="151"/>
      <c r="CZC46" s="151"/>
      <c r="CZD46" s="151"/>
      <c r="CZE46" s="151"/>
      <c r="CZF46" s="151"/>
      <c r="CZG46" s="151"/>
      <c r="CZH46" s="151"/>
      <c r="CZI46" s="151"/>
      <c r="CZJ46" s="151"/>
      <c r="CZK46" s="151"/>
      <c r="CZL46" s="151"/>
      <c r="CZM46" s="151"/>
      <c r="CZN46" s="151"/>
      <c r="CZO46" s="151"/>
      <c r="CZP46" s="151"/>
      <c r="CZQ46" s="151"/>
      <c r="CZR46" s="151"/>
      <c r="CZS46" s="151"/>
      <c r="CZT46" s="151"/>
      <c r="CZU46" s="151"/>
      <c r="CZV46" s="151"/>
      <c r="CZW46" s="151"/>
      <c r="CZX46" s="151"/>
      <c r="CZY46" s="151"/>
      <c r="CZZ46" s="151"/>
      <c r="DAA46" s="151"/>
      <c r="DAB46" s="151"/>
      <c r="DAC46" s="151"/>
      <c r="DAD46" s="151"/>
      <c r="DAE46" s="151"/>
      <c r="DAF46" s="151"/>
      <c r="DAG46" s="151"/>
      <c r="DAH46" s="151"/>
      <c r="DAI46" s="151"/>
      <c r="DAJ46" s="151"/>
      <c r="DAK46" s="151"/>
      <c r="DAL46" s="151"/>
      <c r="DAM46" s="151"/>
      <c r="DAN46" s="151"/>
      <c r="DAO46" s="151"/>
      <c r="DAP46" s="151"/>
      <c r="DAQ46" s="151"/>
      <c r="DAR46" s="151"/>
      <c r="DAS46" s="151"/>
      <c r="DAT46" s="151"/>
      <c r="DAU46" s="151"/>
      <c r="DAV46" s="151"/>
      <c r="DAW46" s="151"/>
      <c r="DAX46" s="151"/>
      <c r="DAY46" s="151"/>
      <c r="DAZ46" s="151"/>
      <c r="DBA46" s="151"/>
      <c r="DBB46" s="151"/>
      <c r="DBC46" s="151"/>
      <c r="DBD46" s="151"/>
      <c r="DBE46" s="151"/>
      <c r="DBF46" s="151"/>
      <c r="DBG46" s="151"/>
      <c r="DBH46" s="151"/>
      <c r="DBI46" s="151"/>
      <c r="DBJ46" s="151"/>
      <c r="DBK46" s="151"/>
      <c r="DBL46" s="151"/>
      <c r="DBM46" s="151"/>
      <c r="DBN46" s="151"/>
      <c r="DBO46" s="151"/>
      <c r="DBP46" s="151"/>
      <c r="DBQ46" s="151"/>
      <c r="DBR46" s="151"/>
      <c r="DBS46" s="151"/>
      <c r="DBT46" s="151"/>
      <c r="DBU46" s="151"/>
      <c r="DBV46" s="151"/>
      <c r="DBW46" s="151"/>
      <c r="DBX46" s="151"/>
      <c r="DBY46" s="151"/>
      <c r="DBZ46" s="151"/>
      <c r="DCA46" s="151"/>
      <c r="DCB46" s="151"/>
      <c r="DCC46" s="151"/>
      <c r="DCD46" s="151"/>
      <c r="DCE46" s="151"/>
      <c r="DCF46" s="151"/>
      <c r="DCG46" s="151"/>
      <c r="DCH46" s="151"/>
      <c r="DCI46" s="151"/>
      <c r="DCJ46" s="151"/>
      <c r="DCK46" s="151"/>
      <c r="DCL46" s="151"/>
      <c r="DCM46" s="151"/>
      <c r="DCN46" s="151"/>
      <c r="DCO46" s="151"/>
      <c r="DCP46" s="151"/>
      <c r="DCQ46" s="151"/>
      <c r="DCR46" s="151"/>
      <c r="DCS46" s="151"/>
      <c r="DCT46" s="151"/>
      <c r="DCU46" s="151"/>
      <c r="DCV46" s="151"/>
      <c r="DCW46" s="151"/>
      <c r="DCX46" s="151"/>
      <c r="DCY46" s="151"/>
      <c r="DCZ46" s="151"/>
      <c r="DDA46" s="151"/>
      <c r="DDB46" s="151"/>
      <c r="DDC46" s="151"/>
      <c r="DDD46" s="151"/>
      <c r="DDE46" s="151"/>
      <c r="DDF46" s="151"/>
      <c r="DDG46" s="151"/>
      <c r="DDH46" s="151"/>
      <c r="DDI46" s="151"/>
      <c r="DDJ46" s="151"/>
      <c r="DDK46" s="151"/>
      <c r="DDL46" s="151"/>
      <c r="DDM46" s="151"/>
      <c r="DDN46" s="151"/>
      <c r="DDO46" s="151"/>
      <c r="DDP46" s="151"/>
      <c r="DDQ46" s="151"/>
      <c r="DDR46" s="151"/>
      <c r="DDS46" s="151"/>
      <c r="DDT46" s="151"/>
      <c r="DDU46" s="151"/>
      <c r="DDV46" s="151"/>
      <c r="DDW46" s="151"/>
      <c r="DDX46" s="151"/>
      <c r="DDY46" s="151"/>
      <c r="DDZ46" s="151"/>
      <c r="DEA46" s="151"/>
      <c r="DEB46" s="151"/>
      <c r="DEC46" s="151"/>
      <c r="DED46" s="151"/>
      <c r="DEE46" s="151"/>
      <c r="DEF46" s="151"/>
      <c r="DEG46" s="151"/>
      <c r="DEH46" s="151"/>
      <c r="DEI46" s="151"/>
      <c r="DEJ46" s="151"/>
      <c r="DEK46" s="151"/>
      <c r="DEL46" s="151"/>
      <c r="DEM46" s="151"/>
      <c r="DEN46" s="151"/>
      <c r="DEO46" s="151"/>
      <c r="DEP46" s="151"/>
      <c r="DEQ46" s="151"/>
      <c r="DER46" s="151"/>
      <c r="DES46" s="151"/>
      <c r="DET46" s="151"/>
      <c r="DEU46" s="151"/>
      <c r="DEV46" s="151"/>
      <c r="DEW46" s="151"/>
      <c r="DEX46" s="151"/>
      <c r="DEY46" s="151"/>
      <c r="DEZ46" s="151"/>
      <c r="DFA46" s="151"/>
      <c r="DFB46" s="151"/>
      <c r="DFC46" s="151"/>
      <c r="DFD46" s="151"/>
      <c r="DFE46" s="151"/>
      <c r="DFF46" s="151"/>
      <c r="DFG46" s="151"/>
      <c r="DFH46" s="151"/>
      <c r="DFI46" s="151"/>
      <c r="DFJ46" s="151"/>
      <c r="DFK46" s="151"/>
      <c r="DFL46" s="151"/>
      <c r="DFM46" s="151"/>
      <c r="DFN46" s="151"/>
      <c r="DFO46" s="151"/>
      <c r="DFP46" s="151"/>
      <c r="DFQ46" s="151"/>
      <c r="DFR46" s="151"/>
      <c r="DFS46" s="151"/>
      <c r="DFT46" s="151"/>
      <c r="DFU46" s="151"/>
      <c r="DFV46" s="151"/>
      <c r="DFW46" s="151"/>
      <c r="DFX46" s="151"/>
      <c r="DFY46" s="151"/>
      <c r="DFZ46" s="151"/>
      <c r="DGA46" s="151"/>
      <c r="DGB46" s="151"/>
      <c r="DGC46" s="151"/>
      <c r="DGD46" s="151"/>
      <c r="DGE46" s="151"/>
      <c r="DGF46" s="151"/>
      <c r="DGG46" s="151"/>
      <c r="DGH46" s="151"/>
      <c r="DGI46" s="151"/>
      <c r="DGJ46" s="151"/>
      <c r="DGK46" s="151"/>
      <c r="DGL46" s="151"/>
      <c r="DGM46" s="151"/>
      <c r="DGN46" s="151"/>
      <c r="DGO46" s="151"/>
      <c r="DGP46" s="151"/>
      <c r="DGQ46" s="151"/>
      <c r="DGR46" s="151"/>
      <c r="DGS46" s="151"/>
      <c r="DGT46" s="151"/>
      <c r="DGU46" s="151"/>
      <c r="DGV46" s="151"/>
      <c r="DGW46" s="151"/>
      <c r="DGX46" s="151"/>
      <c r="DGY46" s="151"/>
      <c r="DGZ46" s="151"/>
      <c r="DHA46" s="151"/>
      <c r="DHB46" s="151"/>
      <c r="DHC46" s="151"/>
      <c r="DHD46" s="151"/>
      <c r="DHE46" s="151"/>
      <c r="DHF46" s="151"/>
      <c r="DHG46" s="151"/>
      <c r="DHH46" s="151"/>
      <c r="DHI46" s="151"/>
      <c r="DHJ46" s="151"/>
      <c r="DHK46" s="151"/>
      <c r="DHL46" s="151"/>
      <c r="DHM46" s="151"/>
      <c r="DHN46" s="151"/>
      <c r="DHO46" s="151"/>
      <c r="DHP46" s="151"/>
      <c r="DHQ46" s="151"/>
      <c r="DHR46" s="151"/>
      <c r="DHS46" s="151"/>
      <c r="DHT46" s="151"/>
      <c r="DHU46" s="151"/>
      <c r="DHV46" s="151"/>
      <c r="DHW46" s="151"/>
      <c r="DHX46" s="151"/>
      <c r="DHY46" s="151"/>
      <c r="DHZ46" s="151"/>
      <c r="DIA46" s="151"/>
      <c r="DIB46" s="151"/>
      <c r="DIC46" s="151"/>
      <c r="DID46" s="151"/>
      <c r="DIE46" s="151"/>
      <c r="DIF46" s="151"/>
      <c r="DIG46" s="151"/>
      <c r="DIH46" s="151"/>
      <c r="DII46" s="151"/>
      <c r="DIJ46" s="151"/>
      <c r="DIK46" s="151"/>
      <c r="DIL46" s="151"/>
      <c r="DIM46" s="151"/>
      <c r="DIN46" s="151"/>
      <c r="DIO46" s="151"/>
      <c r="DIP46" s="151"/>
      <c r="DIQ46" s="151"/>
      <c r="DIR46" s="151"/>
      <c r="DIS46" s="151"/>
      <c r="DIT46" s="151"/>
      <c r="DIU46" s="151"/>
      <c r="DIV46" s="151"/>
      <c r="DIW46" s="151"/>
      <c r="DIX46" s="151"/>
      <c r="DIY46" s="151"/>
      <c r="DIZ46" s="151"/>
      <c r="DJA46" s="151"/>
      <c r="DJB46" s="151"/>
      <c r="DJC46" s="151"/>
      <c r="DJD46" s="151"/>
      <c r="DJE46" s="151"/>
      <c r="DJF46" s="151"/>
      <c r="DJG46" s="151"/>
      <c r="DJH46" s="151"/>
      <c r="DJI46" s="151"/>
      <c r="DJJ46" s="151"/>
      <c r="DJK46" s="151"/>
      <c r="DJL46" s="151"/>
      <c r="DJM46" s="151"/>
      <c r="DJN46" s="151"/>
      <c r="DJO46" s="151"/>
      <c r="DJP46" s="151"/>
      <c r="DJQ46" s="151"/>
      <c r="DJR46" s="151"/>
      <c r="DJS46" s="151"/>
      <c r="DJT46" s="151"/>
      <c r="DJU46" s="151"/>
      <c r="DJV46" s="151"/>
      <c r="DJW46" s="151"/>
      <c r="DJX46" s="151"/>
      <c r="DJY46" s="151"/>
      <c r="DJZ46" s="151"/>
      <c r="DKA46" s="151"/>
      <c r="DKB46" s="151"/>
      <c r="DKC46" s="151"/>
      <c r="DKD46" s="151"/>
      <c r="DKE46" s="151"/>
      <c r="DKF46" s="151"/>
      <c r="DKG46" s="151"/>
      <c r="DKH46" s="151"/>
      <c r="DKI46" s="151"/>
      <c r="DKJ46" s="151"/>
      <c r="DKK46" s="151"/>
      <c r="DKL46" s="151"/>
      <c r="DKM46" s="151"/>
      <c r="DKN46" s="151"/>
      <c r="DKO46" s="151"/>
      <c r="DKP46" s="151"/>
      <c r="DKQ46" s="151"/>
      <c r="DKR46" s="151"/>
      <c r="DKS46" s="151"/>
      <c r="DKT46" s="151"/>
      <c r="DKU46" s="151"/>
      <c r="DKV46" s="151"/>
      <c r="DKW46" s="151"/>
      <c r="DKX46" s="151"/>
      <c r="DKY46" s="151"/>
      <c r="DKZ46" s="151"/>
      <c r="DLA46" s="151"/>
      <c r="DLB46" s="151"/>
      <c r="DLC46" s="151"/>
      <c r="DLD46" s="151"/>
      <c r="DLE46" s="151"/>
      <c r="DLF46" s="151"/>
      <c r="DLG46" s="151"/>
      <c r="DLH46" s="151"/>
      <c r="DLI46" s="151"/>
      <c r="DLJ46" s="151"/>
      <c r="DLK46" s="151"/>
      <c r="DLL46" s="151"/>
      <c r="DLM46" s="151"/>
      <c r="DLN46" s="151"/>
      <c r="DLO46" s="151"/>
      <c r="DLP46" s="151"/>
      <c r="DLQ46" s="151"/>
      <c r="DLR46" s="151"/>
      <c r="DLS46" s="151"/>
      <c r="DLT46" s="151"/>
      <c r="DLU46" s="151"/>
      <c r="DLV46" s="151"/>
      <c r="DLW46" s="151"/>
      <c r="DLX46" s="151"/>
      <c r="DLY46" s="151"/>
      <c r="DLZ46" s="151"/>
      <c r="DMA46" s="151"/>
      <c r="DMB46" s="151"/>
      <c r="DMC46" s="151"/>
      <c r="DMD46" s="151"/>
      <c r="DME46" s="151"/>
      <c r="DMF46" s="151"/>
      <c r="DMG46" s="151"/>
      <c r="DMH46" s="151"/>
      <c r="DMI46" s="151"/>
      <c r="DMJ46" s="151"/>
      <c r="DMK46" s="151"/>
      <c r="DML46" s="151"/>
      <c r="DMM46" s="151"/>
      <c r="DMN46" s="151"/>
      <c r="DMO46" s="151"/>
      <c r="DMP46" s="151"/>
      <c r="DMQ46" s="151"/>
      <c r="DMR46" s="151"/>
      <c r="DMS46" s="151"/>
      <c r="DMT46" s="151"/>
      <c r="DMU46" s="151"/>
      <c r="DMV46" s="151"/>
      <c r="DMW46" s="151"/>
      <c r="DMX46" s="151"/>
      <c r="DMY46" s="151"/>
      <c r="DMZ46" s="151"/>
      <c r="DNA46" s="151"/>
      <c r="DNB46" s="151"/>
      <c r="DNC46" s="151"/>
      <c r="DND46" s="151"/>
      <c r="DNE46" s="151"/>
      <c r="DNF46" s="151"/>
      <c r="DNG46" s="151"/>
      <c r="DNH46" s="151"/>
      <c r="DNI46" s="151"/>
      <c r="DNJ46" s="151"/>
      <c r="DNK46" s="151"/>
      <c r="DNL46" s="151"/>
      <c r="DNM46" s="151"/>
      <c r="DNN46" s="151"/>
      <c r="DNO46" s="151"/>
      <c r="DNP46" s="151"/>
      <c r="DNQ46" s="151"/>
      <c r="DNR46" s="151"/>
      <c r="DNS46" s="151"/>
      <c r="DNT46" s="151"/>
      <c r="DNU46" s="151"/>
      <c r="DNV46" s="151"/>
      <c r="DNW46" s="151"/>
      <c r="DNX46" s="151"/>
      <c r="DNY46" s="151"/>
      <c r="DNZ46" s="151"/>
      <c r="DOA46" s="151"/>
      <c r="DOB46" s="151"/>
      <c r="DOC46" s="151"/>
      <c r="DOD46" s="151"/>
      <c r="DOE46" s="151"/>
      <c r="DOF46" s="151"/>
      <c r="DOG46" s="151"/>
      <c r="DOH46" s="151"/>
      <c r="DOI46" s="151"/>
      <c r="DOJ46" s="151"/>
      <c r="DOK46" s="151"/>
      <c r="DOL46" s="151"/>
      <c r="DOM46" s="151"/>
      <c r="DON46" s="151"/>
      <c r="DOO46" s="151"/>
      <c r="DOP46" s="151"/>
      <c r="DOQ46" s="151"/>
      <c r="DOR46" s="151"/>
      <c r="DOS46" s="151"/>
      <c r="DOT46" s="151"/>
      <c r="DOU46" s="151"/>
      <c r="DOV46" s="151"/>
      <c r="DOW46" s="151"/>
      <c r="DOX46" s="151"/>
      <c r="DOY46" s="151"/>
      <c r="DOZ46" s="151"/>
      <c r="DPA46" s="151"/>
      <c r="DPB46" s="151"/>
      <c r="DPC46" s="151"/>
      <c r="DPD46" s="151"/>
      <c r="DPE46" s="151"/>
      <c r="DPF46" s="151"/>
      <c r="DPG46" s="151"/>
      <c r="DPH46" s="151"/>
      <c r="DPI46" s="151"/>
      <c r="DPJ46" s="151"/>
      <c r="DPK46" s="151"/>
      <c r="DPL46" s="151"/>
      <c r="DPM46" s="151"/>
      <c r="DPN46" s="151"/>
      <c r="DPO46" s="151"/>
      <c r="DPP46" s="151"/>
      <c r="DPQ46" s="151"/>
      <c r="DPR46" s="151"/>
      <c r="DPS46" s="151"/>
      <c r="DPT46" s="151"/>
      <c r="DPU46" s="151"/>
      <c r="DPV46" s="151"/>
      <c r="DPW46" s="151"/>
      <c r="DPX46" s="151"/>
      <c r="DPY46" s="151"/>
      <c r="DPZ46" s="151"/>
      <c r="DQA46" s="151"/>
      <c r="DQB46" s="151"/>
      <c r="DQC46" s="151"/>
      <c r="DQD46" s="151"/>
      <c r="DQE46" s="151"/>
      <c r="DQF46" s="151"/>
      <c r="DQG46" s="151"/>
      <c r="DQH46" s="151"/>
      <c r="DQI46" s="151"/>
      <c r="DQJ46" s="151"/>
      <c r="DQK46" s="151"/>
      <c r="DQL46" s="151"/>
      <c r="DQM46" s="151"/>
      <c r="DQN46" s="151"/>
      <c r="DQO46" s="151"/>
      <c r="DQP46" s="151"/>
      <c r="DQQ46" s="151"/>
      <c r="DQR46" s="151"/>
      <c r="DQS46" s="151"/>
      <c r="DQT46" s="151"/>
      <c r="DQU46" s="151"/>
      <c r="DQV46" s="151"/>
      <c r="DQW46" s="151"/>
      <c r="DQX46" s="151"/>
      <c r="DQY46" s="151"/>
      <c r="DQZ46" s="151"/>
      <c r="DRA46" s="151"/>
      <c r="DRB46" s="151"/>
      <c r="DRC46" s="151"/>
      <c r="DRD46" s="151"/>
      <c r="DRE46" s="151"/>
      <c r="DRF46" s="151"/>
      <c r="DRG46" s="151"/>
      <c r="DRH46" s="151"/>
      <c r="DRI46" s="151"/>
      <c r="DRJ46" s="151"/>
      <c r="DRK46" s="151"/>
      <c r="DRL46" s="151"/>
      <c r="DRM46" s="151"/>
      <c r="DRN46" s="151"/>
      <c r="DRO46" s="151"/>
      <c r="DRP46" s="151"/>
      <c r="DRQ46" s="151"/>
      <c r="DRR46" s="151"/>
      <c r="DRS46" s="151"/>
      <c r="DRT46" s="151"/>
      <c r="DRU46" s="151"/>
      <c r="DRV46" s="151"/>
      <c r="DRW46" s="151"/>
      <c r="DRX46" s="151"/>
      <c r="DRY46" s="151"/>
      <c r="DRZ46" s="151"/>
      <c r="DSA46" s="151"/>
      <c r="DSB46" s="151"/>
      <c r="DSC46" s="151"/>
      <c r="DSD46" s="151"/>
      <c r="DSE46" s="151"/>
      <c r="DSF46" s="151"/>
      <c r="DSG46" s="151"/>
      <c r="DSH46" s="151"/>
      <c r="DSI46" s="151"/>
      <c r="DSJ46" s="151"/>
      <c r="DSK46" s="151"/>
      <c r="DSL46" s="151"/>
      <c r="DSM46" s="151"/>
      <c r="DSN46" s="151"/>
      <c r="DSO46" s="151"/>
      <c r="DSP46" s="151"/>
      <c r="DSQ46" s="151"/>
      <c r="DSR46" s="151"/>
      <c r="DSS46" s="151"/>
      <c r="DST46" s="151"/>
      <c r="DSU46" s="151"/>
      <c r="DSV46" s="151"/>
      <c r="DSW46" s="151"/>
      <c r="DSX46" s="151"/>
      <c r="DSY46" s="151"/>
      <c r="DSZ46" s="151"/>
      <c r="DTA46" s="151"/>
      <c r="DTB46" s="151"/>
      <c r="DTC46" s="151"/>
      <c r="DTD46" s="151"/>
      <c r="DTE46" s="151"/>
      <c r="DTF46" s="151"/>
      <c r="DTG46" s="151"/>
      <c r="DTH46" s="151"/>
      <c r="DTI46" s="151"/>
      <c r="DTJ46" s="151"/>
      <c r="DTK46" s="151"/>
      <c r="DTL46" s="151"/>
      <c r="DTM46" s="151"/>
      <c r="DTN46" s="151"/>
      <c r="DTO46" s="151"/>
      <c r="DTP46" s="151"/>
      <c r="DTQ46" s="151"/>
      <c r="DTR46" s="151"/>
      <c r="DTS46" s="151"/>
      <c r="DTT46" s="151"/>
      <c r="DTU46" s="151"/>
      <c r="DTV46" s="151"/>
      <c r="DTW46" s="151"/>
      <c r="DTX46" s="151"/>
      <c r="DTY46" s="151"/>
      <c r="DTZ46" s="151"/>
      <c r="DUA46" s="151"/>
      <c r="DUB46" s="151"/>
      <c r="DUC46" s="151"/>
      <c r="DUD46" s="151"/>
      <c r="DUE46" s="151"/>
      <c r="DUF46" s="151"/>
      <c r="DUG46" s="151"/>
      <c r="DUH46" s="151"/>
      <c r="DUI46" s="151"/>
      <c r="DUJ46" s="151"/>
      <c r="DUK46" s="151"/>
      <c r="DUL46" s="151"/>
      <c r="DUM46" s="151"/>
      <c r="DUN46" s="151"/>
      <c r="DUO46" s="151"/>
      <c r="DUP46" s="151"/>
      <c r="DUQ46" s="151"/>
      <c r="DUR46" s="151"/>
      <c r="DUS46" s="151"/>
      <c r="DUT46" s="151"/>
      <c r="DUU46" s="151"/>
      <c r="DUV46" s="151"/>
      <c r="DUW46" s="151"/>
      <c r="DUX46" s="151"/>
      <c r="DUY46" s="151"/>
      <c r="DUZ46" s="151"/>
      <c r="DVA46" s="151"/>
      <c r="DVB46" s="151"/>
      <c r="DVC46" s="151"/>
      <c r="DVD46" s="151"/>
      <c r="DVE46" s="151"/>
      <c r="DVF46" s="151"/>
      <c r="DVG46" s="151"/>
      <c r="DVH46" s="151"/>
      <c r="DVI46" s="151"/>
      <c r="DVJ46" s="151"/>
      <c r="DVK46" s="151"/>
      <c r="DVL46" s="151"/>
      <c r="DVM46" s="151"/>
      <c r="DVN46" s="151"/>
      <c r="DVO46" s="151"/>
      <c r="DVP46" s="151"/>
      <c r="DVQ46" s="151"/>
      <c r="DVR46" s="151"/>
      <c r="DVS46" s="151"/>
      <c r="DVT46" s="151"/>
      <c r="DVU46" s="151"/>
      <c r="DVV46" s="151"/>
      <c r="DVW46" s="151"/>
      <c r="DVX46" s="151"/>
      <c r="DVY46" s="151"/>
      <c r="DVZ46" s="151"/>
      <c r="DWA46" s="151"/>
      <c r="DWB46" s="151"/>
      <c r="DWC46" s="151"/>
      <c r="DWD46" s="151"/>
      <c r="DWE46" s="151"/>
      <c r="DWF46" s="151"/>
      <c r="DWG46" s="151"/>
      <c r="DWH46" s="151"/>
      <c r="DWI46" s="151"/>
      <c r="DWJ46" s="151"/>
      <c r="DWK46" s="151"/>
      <c r="DWL46" s="151"/>
      <c r="DWM46" s="151"/>
      <c r="DWN46" s="151"/>
      <c r="DWO46" s="151"/>
      <c r="DWP46" s="151"/>
      <c r="DWQ46" s="151"/>
      <c r="DWR46" s="151"/>
      <c r="DWS46" s="151"/>
      <c r="DWT46" s="151"/>
      <c r="DWU46" s="151"/>
      <c r="DWV46" s="151"/>
      <c r="DWW46" s="151"/>
      <c r="DWX46" s="151"/>
      <c r="DWY46" s="151"/>
      <c r="DWZ46" s="151"/>
      <c r="DXA46" s="151"/>
      <c r="DXB46" s="151"/>
      <c r="DXC46" s="151"/>
      <c r="DXD46" s="151"/>
      <c r="DXE46" s="151"/>
      <c r="DXF46" s="151"/>
      <c r="DXG46" s="151"/>
      <c r="DXH46" s="151"/>
      <c r="DXI46" s="151"/>
      <c r="DXJ46" s="151"/>
      <c r="DXK46" s="151"/>
      <c r="DXL46" s="151"/>
      <c r="DXM46" s="151"/>
      <c r="DXN46" s="151"/>
      <c r="DXO46" s="151"/>
      <c r="DXP46" s="151"/>
      <c r="DXQ46" s="151"/>
      <c r="DXR46" s="151"/>
      <c r="DXS46" s="151"/>
      <c r="DXT46" s="151"/>
      <c r="DXU46" s="151"/>
      <c r="DXV46" s="151"/>
      <c r="DXW46" s="151"/>
      <c r="DXX46" s="151"/>
      <c r="DXY46" s="151"/>
      <c r="DXZ46" s="151"/>
      <c r="DYA46" s="151"/>
      <c r="DYB46" s="151"/>
      <c r="DYC46" s="151"/>
      <c r="DYD46" s="151"/>
      <c r="DYE46" s="151"/>
      <c r="DYF46" s="151"/>
      <c r="DYG46" s="151"/>
      <c r="DYH46" s="151"/>
      <c r="DYI46" s="151"/>
      <c r="DYJ46" s="151"/>
      <c r="DYK46" s="151"/>
      <c r="DYL46" s="151"/>
      <c r="DYM46" s="151"/>
      <c r="DYN46" s="151"/>
      <c r="DYO46" s="151"/>
      <c r="DYP46" s="151"/>
      <c r="DYQ46" s="151"/>
      <c r="DYR46" s="151"/>
      <c r="DYS46" s="151"/>
      <c r="DYT46" s="151"/>
      <c r="DYU46" s="151"/>
      <c r="DYV46" s="151"/>
      <c r="DYW46" s="151"/>
      <c r="DYX46" s="151"/>
      <c r="DYY46" s="151"/>
      <c r="DYZ46" s="151"/>
      <c r="DZA46" s="151"/>
      <c r="DZB46" s="151"/>
      <c r="DZC46" s="151"/>
      <c r="DZD46" s="151"/>
      <c r="DZE46" s="151"/>
      <c r="DZF46" s="151"/>
      <c r="DZG46" s="151"/>
      <c r="DZH46" s="151"/>
      <c r="DZI46" s="151"/>
      <c r="DZJ46" s="151"/>
      <c r="DZK46" s="151"/>
      <c r="DZL46" s="151"/>
      <c r="DZM46" s="151"/>
      <c r="DZN46" s="151"/>
      <c r="DZO46" s="151"/>
      <c r="DZP46" s="151"/>
      <c r="DZQ46" s="151"/>
      <c r="DZR46" s="151"/>
      <c r="DZS46" s="151"/>
      <c r="DZT46" s="151"/>
      <c r="DZU46" s="151"/>
      <c r="DZV46" s="151"/>
      <c r="DZW46" s="151"/>
      <c r="DZX46" s="151"/>
      <c r="DZY46" s="151"/>
      <c r="DZZ46" s="151"/>
      <c r="EAA46" s="151"/>
      <c r="EAB46" s="151"/>
      <c r="EAC46" s="151"/>
      <c r="EAD46" s="151"/>
      <c r="EAE46" s="151"/>
      <c r="EAF46" s="151"/>
      <c r="EAG46" s="151"/>
      <c r="EAH46" s="151"/>
      <c r="EAI46" s="151"/>
      <c r="EAJ46" s="151"/>
      <c r="EAK46" s="151"/>
      <c r="EAL46" s="151"/>
      <c r="EAM46" s="151"/>
      <c r="EAN46" s="151"/>
      <c r="EAO46" s="151"/>
      <c r="EAP46" s="151"/>
      <c r="EAQ46" s="151"/>
      <c r="EAR46" s="151"/>
      <c r="EAS46" s="151"/>
      <c r="EAT46" s="151"/>
      <c r="EAU46" s="151"/>
      <c r="EAV46" s="151"/>
      <c r="EAW46" s="151"/>
      <c r="EAX46" s="151"/>
      <c r="EAY46" s="151"/>
      <c r="EAZ46" s="151"/>
      <c r="EBA46" s="151"/>
      <c r="EBB46" s="151"/>
      <c r="EBC46" s="151"/>
      <c r="EBD46" s="151"/>
      <c r="EBE46" s="151"/>
      <c r="EBF46" s="151"/>
      <c r="EBG46" s="151"/>
      <c r="EBH46" s="151"/>
      <c r="EBI46" s="151"/>
      <c r="EBJ46" s="151"/>
      <c r="EBK46" s="151"/>
      <c r="EBL46" s="151"/>
      <c r="EBM46" s="151"/>
      <c r="EBN46" s="151"/>
      <c r="EBO46" s="151"/>
      <c r="EBP46" s="151"/>
      <c r="EBQ46" s="151"/>
      <c r="EBR46" s="151"/>
      <c r="EBS46" s="151"/>
      <c r="EBT46" s="151"/>
      <c r="EBU46" s="151"/>
      <c r="EBV46" s="151"/>
      <c r="EBW46" s="151"/>
      <c r="EBX46" s="151"/>
      <c r="EBY46" s="151"/>
      <c r="EBZ46" s="151"/>
      <c r="ECA46" s="151"/>
      <c r="ECB46" s="151"/>
      <c r="ECC46" s="151"/>
      <c r="ECD46" s="151"/>
      <c r="ECE46" s="151"/>
      <c r="ECF46" s="151"/>
      <c r="ECG46" s="151"/>
      <c r="ECH46" s="151"/>
      <c r="ECI46" s="151"/>
      <c r="ECJ46" s="151"/>
      <c r="ECK46" s="151"/>
      <c r="ECL46" s="151"/>
      <c r="ECM46" s="151"/>
      <c r="ECN46" s="151"/>
      <c r="ECO46" s="151"/>
      <c r="ECP46" s="151"/>
      <c r="ECQ46" s="151"/>
      <c r="ECR46" s="151"/>
      <c r="ECS46" s="151"/>
      <c r="ECT46" s="151"/>
      <c r="ECU46" s="151"/>
      <c r="ECV46" s="151"/>
      <c r="ECW46" s="151"/>
      <c r="ECX46" s="151"/>
      <c r="ECY46" s="151"/>
      <c r="ECZ46" s="151"/>
      <c r="EDA46" s="151"/>
      <c r="EDB46" s="151"/>
      <c r="EDC46" s="151"/>
      <c r="EDD46" s="151"/>
      <c r="EDE46" s="151"/>
      <c r="EDF46" s="151"/>
      <c r="EDG46" s="151"/>
      <c r="EDH46" s="151"/>
      <c r="EDI46" s="151"/>
      <c r="EDJ46" s="151"/>
      <c r="EDK46" s="151"/>
      <c r="EDL46" s="151"/>
      <c r="EDM46" s="151"/>
      <c r="EDN46" s="151"/>
      <c r="EDO46" s="151"/>
      <c r="EDP46" s="151"/>
      <c r="EDQ46" s="151"/>
      <c r="EDR46" s="151"/>
      <c r="EDS46" s="151"/>
      <c r="EDT46" s="151"/>
      <c r="EDU46" s="151"/>
      <c r="EDV46" s="151"/>
      <c r="EDW46" s="151"/>
      <c r="EDX46" s="151"/>
      <c r="EDY46" s="151"/>
      <c r="EDZ46" s="151"/>
      <c r="EEA46" s="151"/>
      <c r="EEB46" s="151"/>
      <c r="EEC46" s="151"/>
      <c r="EED46" s="151"/>
      <c r="EEE46" s="151"/>
      <c r="EEF46" s="151"/>
      <c r="EEG46" s="151"/>
      <c r="EEH46" s="151"/>
      <c r="EEI46" s="151"/>
      <c r="EEJ46" s="151"/>
      <c r="EEK46" s="151"/>
      <c r="EEL46" s="151"/>
      <c r="EEM46" s="151"/>
      <c r="EEN46" s="151"/>
      <c r="EEO46" s="151"/>
      <c r="EEP46" s="151"/>
      <c r="EEQ46" s="151"/>
      <c r="EER46" s="151"/>
      <c r="EES46" s="151"/>
      <c r="EET46" s="151"/>
      <c r="EEU46" s="151"/>
      <c r="EEV46" s="151"/>
      <c r="EEW46" s="151"/>
      <c r="EEX46" s="151"/>
      <c r="EEY46" s="151"/>
      <c r="EEZ46" s="151"/>
      <c r="EFA46" s="151"/>
      <c r="EFB46" s="151"/>
      <c r="EFC46" s="151"/>
      <c r="EFD46" s="151"/>
      <c r="EFE46" s="151"/>
      <c r="EFF46" s="151"/>
      <c r="EFG46" s="151"/>
      <c r="EFH46" s="151"/>
      <c r="EFI46" s="151"/>
      <c r="EFJ46" s="151"/>
      <c r="EFK46" s="151"/>
      <c r="EFL46" s="151"/>
      <c r="EFM46" s="151"/>
      <c r="EFN46" s="151"/>
      <c r="EFO46" s="151"/>
      <c r="EFP46" s="151"/>
      <c r="EFQ46" s="151"/>
      <c r="EFR46" s="151"/>
      <c r="EFS46" s="151"/>
      <c r="EFT46" s="151"/>
      <c r="EFU46" s="151"/>
      <c r="EFV46" s="151"/>
      <c r="EFW46" s="151"/>
      <c r="EFX46" s="151"/>
      <c r="EFY46" s="151"/>
      <c r="EFZ46" s="151"/>
      <c r="EGA46" s="151"/>
      <c r="EGB46" s="151"/>
      <c r="EGC46" s="151"/>
      <c r="EGD46" s="151"/>
      <c r="EGE46" s="151"/>
      <c r="EGF46" s="151"/>
      <c r="EGG46" s="151"/>
      <c r="EGH46" s="151"/>
      <c r="EGI46" s="151"/>
      <c r="EGJ46" s="151"/>
      <c r="EGK46" s="151"/>
      <c r="EGL46" s="151"/>
      <c r="EGM46" s="151"/>
      <c r="EGN46" s="151"/>
      <c r="EGO46" s="151"/>
      <c r="EGP46" s="151"/>
      <c r="EGQ46" s="151"/>
      <c r="EGR46" s="151"/>
      <c r="EGS46" s="151"/>
      <c r="EGT46" s="151"/>
      <c r="EGU46" s="151"/>
      <c r="EGV46" s="151"/>
      <c r="EGW46" s="151"/>
      <c r="EGX46" s="151"/>
      <c r="EGY46" s="151"/>
      <c r="EGZ46" s="151"/>
      <c r="EHA46" s="151"/>
      <c r="EHB46" s="151"/>
      <c r="EHC46" s="151"/>
      <c r="EHD46" s="151"/>
      <c r="EHE46" s="151"/>
      <c r="EHF46" s="151"/>
      <c r="EHG46" s="151"/>
      <c r="EHH46" s="151"/>
      <c r="EHI46" s="151"/>
      <c r="EHJ46" s="151"/>
      <c r="EHK46" s="151"/>
      <c r="EHL46" s="151"/>
      <c r="EHM46" s="151"/>
      <c r="EHN46" s="151"/>
      <c r="EHO46" s="151"/>
      <c r="EHP46" s="151"/>
      <c r="EHQ46" s="151"/>
      <c r="EHR46" s="151"/>
      <c r="EHS46" s="151"/>
      <c r="EHT46" s="151"/>
      <c r="EHU46" s="151"/>
      <c r="EHV46" s="151"/>
      <c r="EHW46" s="151"/>
      <c r="EHX46" s="151"/>
      <c r="EHY46" s="151"/>
      <c r="EHZ46" s="151"/>
      <c r="EIA46" s="151"/>
      <c r="EIB46" s="151"/>
      <c r="EIC46" s="151"/>
      <c r="EID46" s="151"/>
      <c r="EIE46" s="151"/>
      <c r="EIF46" s="151"/>
      <c r="EIG46" s="151"/>
      <c r="EIH46" s="151"/>
      <c r="EII46" s="151"/>
      <c r="EIJ46" s="151"/>
      <c r="EIK46" s="151"/>
      <c r="EIL46" s="151"/>
      <c r="EIM46" s="151"/>
      <c r="EIN46" s="151"/>
      <c r="EIO46" s="151"/>
      <c r="EIP46" s="151"/>
      <c r="EIQ46" s="151"/>
      <c r="EIR46" s="151"/>
      <c r="EIS46" s="151"/>
      <c r="EIT46" s="151"/>
      <c r="EIU46" s="151"/>
      <c r="EIV46" s="151"/>
      <c r="EIW46" s="151"/>
      <c r="EIX46" s="151"/>
      <c r="EIY46" s="151"/>
      <c r="EIZ46" s="151"/>
      <c r="EJA46" s="151"/>
      <c r="EJB46" s="151"/>
      <c r="EJC46" s="151"/>
      <c r="EJD46" s="151"/>
      <c r="EJE46" s="151"/>
      <c r="EJF46" s="151"/>
      <c r="EJG46" s="151"/>
      <c r="EJH46" s="151"/>
      <c r="EJI46" s="151"/>
      <c r="EJJ46" s="151"/>
      <c r="EJK46" s="151"/>
      <c r="EJL46" s="151"/>
      <c r="EJM46" s="151"/>
      <c r="EJN46" s="151"/>
      <c r="EJO46" s="151"/>
      <c r="EJP46" s="151"/>
      <c r="EJQ46" s="151"/>
      <c r="EJR46" s="151"/>
      <c r="EJS46" s="151"/>
      <c r="EJT46" s="151"/>
      <c r="EJU46" s="151"/>
      <c r="EJV46" s="151"/>
      <c r="EJW46" s="151"/>
      <c r="EJX46" s="151"/>
      <c r="EJY46" s="151"/>
      <c r="EJZ46" s="151"/>
      <c r="EKA46" s="151"/>
      <c r="EKB46" s="151"/>
      <c r="EKC46" s="151"/>
      <c r="EKD46" s="151"/>
      <c r="EKE46" s="151"/>
      <c r="EKF46" s="151"/>
      <c r="EKG46" s="151"/>
      <c r="EKH46" s="151"/>
      <c r="EKI46" s="151"/>
      <c r="EKJ46" s="151"/>
      <c r="EKK46" s="151"/>
      <c r="EKL46" s="151"/>
      <c r="EKM46" s="151"/>
      <c r="EKN46" s="151"/>
      <c r="EKO46" s="151"/>
      <c r="EKP46" s="151"/>
      <c r="EKQ46" s="151"/>
      <c r="EKR46" s="151"/>
      <c r="EKS46" s="151"/>
      <c r="EKT46" s="151"/>
      <c r="EKU46" s="151"/>
      <c r="EKV46" s="151"/>
      <c r="EKW46" s="151"/>
      <c r="EKX46" s="151"/>
      <c r="EKY46" s="151"/>
      <c r="EKZ46" s="151"/>
      <c r="ELA46" s="151"/>
      <c r="ELB46" s="151"/>
      <c r="ELC46" s="151"/>
      <c r="ELD46" s="151"/>
      <c r="ELE46" s="151"/>
      <c r="ELF46" s="151"/>
      <c r="ELG46" s="151"/>
      <c r="ELH46" s="151"/>
      <c r="ELI46" s="151"/>
      <c r="ELJ46" s="151"/>
      <c r="ELK46" s="151"/>
      <c r="ELL46" s="151"/>
      <c r="ELM46" s="151"/>
      <c r="ELN46" s="151"/>
      <c r="ELO46" s="151"/>
      <c r="ELP46" s="151"/>
      <c r="ELQ46" s="151"/>
      <c r="ELR46" s="151"/>
      <c r="ELS46" s="151"/>
      <c r="ELT46" s="151"/>
      <c r="ELU46" s="151"/>
      <c r="ELV46" s="151"/>
      <c r="ELW46" s="151"/>
      <c r="ELX46" s="151"/>
      <c r="ELY46" s="151"/>
      <c r="ELZ46" s="151"/>
      <c r="EMA46" s="151"/>
      <c r="EMB46" s="151"/>
      <c r="EMC46" s="151"/>
      <c r="EMD46" s="151"/>
      <c r="EME46" s="151"/>
      <c r="EMF46" s="151"/>
      <c r="EMG46" s="151"/>
      <c r="EMH46" s="151"/>
      <c r="EMI46" s="151"/>
      <c r="EMJ46" s="151"/>
      <c r="EMK46" s="151"/>
      <c r="EML46" s="151"/>
      <c r="EMM46" s="151"/>
      <c r="EMN46" s="151"/>
      <c r="EMO46" s="151"/>
      <c r="EMP46" s="151"/>
      <c r="EMQ46" s="151"/>
      <c r="EMR46" s="151"/>
      <c r="EMS46" s="151"/>
      <c r="EMT46" s="151"/>
      <c r="EMU46" s="151"/>
      <c r="EMV46" s="151"/>
      <c r="EMW46" s="151"/>
      <c r="EMX46" s="151"/>
      <c r="EMY46" s="151"/>
      <c r="EMZ46" s="151"/>
      <c r="ENA46" s="151"/>
      <c r="ENB46" s="151"/>
      <c r="ENC46" s="151"/>
      <c r="END46" s="151"/>
      <c r="ENE46" s="151"/>
      <c r="ENF46" s="151"/>
      <c r="ENG46" s="151"/>
      <c r="ENH46" s="151"/>
      <c r="ENI46" s="151"/>
      <c r="ENJ46" s="151"/>
      <c r="ENK46" s="151"/>
      <c r="ENL46" s="151"/>
      <c r="ENM46" s="151"/>
      <c r="ENN46" s="151"/>
      <c r="ENO46" s="151"/>
      <c r="ENP46" s="151"/>
      <c r="ENQ46" s="151"/>
      <c r="ENR46" s="151"/>
      <c r="ENS46" s="151"/>
      <c r="ENT46" s="151"/>
      <c r="ENU46" s="151"/>
      <c r="ENV46" s="151"/>
      <c r="ENW46" s="151"/>
      <c r="ENX46" s="151"/>
      <c r="ENY46" s="151"/>
      <c r="ENZ46" s="151"/>
      <c r="EOA46" s="151"/>
      <c r="EOB46" s="151"/>
      <c r="EOC46" s="151"/>
      <c r="EOD46" s="151"/>
      <c r="EOE46" s="151"/>
      <c r="EOF46" s="151"/>
      <c r="EOG46" s="151"/>
      <c r="EOH46" s="151"/>
      <c r="EOI46" s="151"/>
      <c r="EOJ46" s="151"/>
      <c r="EOK46" s="151"/>
      <c r="EOL46" s="151"/>
      <c r="EOM46" s="151"/>
      <c r="EON46" s="151"/>
      <c r="EOO46" s="151"/>
      <c r="EOP46" s="151"/>
      <c r="EOQ46" s="151"/>
      <c r="EOR46" s="151"/>
      <c r="EOS46" s="151"/>
      <c r="EOT46" s="151"/>
      <c r="EOU46" s="151"/>
      <c r="EOV46" s="151"/>
      <c r="EOW46" s="151"/>
      <c r="EOX46" s="151"/>
      <c r="EOY46" s="151"/>
      <c r="EOZ46" s="151"/>
      <c r="EPA46" s="151"/>
      <c r="EPB46" s="151"/>
      <c r="EPC46" s="151"/>
      <c r="EPD46" s="151"/>
      <c r="EPE46" s="151"/>
      <c r="EPF46" s="151"/>
      <c r="EPG46" s="151"/>
      <c r="EPH46" s="151"/>
      <c r="EPI46" s="151"/>
      <c r="EPJ46" s="151"/>
      <c r="EPK46" s="151"/>
      <c r="EPL46" s="151"/>
      <c r="EPM46" s="151"/>
      <c r="EPN46" s="151"/>
      <c r="EPO46" s="151"/>
      <c r="EPP46" s="151"/>
      <c r="EPQ46" s="151"/>
      <c r="EPR46" s="151"/>
      <c r="EPS46" s="151"/>
      <c r="EPT46" s="151"/>
      <c r="EPU46" s="151"/>
      <c r="EPV46" s="151"/>
      <c r="EPW46" s="151"/>
      <c r="EPX46" s="151"/>
      <c r="EPY46" s="151"/>
      <c r="EPZ46" s="151"/>
      <c r="EQA46" s="151"/>
      <c r="EQB46" s="151"/>
      <c r="EQC46" s="151"/>
      <c r="EQD46" s="151"/>
      <c r="EQE46" s="151"/>
      <c r="EQF46" s="151"/>
      <c r="EQG46" s="151"/>
      <c r="EQH46" s="151"/>
      <c r="EQI46" s="151"/>
      <c r="EQJ46" s="151"/>
      <c r="EQK46" s="151"/>
      <c r="EQL46" s="151"/>
      <c r="EQM46" s="151"/>
      <c r="EQN46" s="151"/>
      <c r="EQO46" s="151"/>
      <c r="EQP46" s="151"/>
      <c r="EQQ46" s="151"/>
      <c r="EQR46" s="151"/>
      <c r="EQS46" s="151"/>
      <c r="EQT46" s="151"/>
      <c r="EQU46" s="151"/>
      <c r="EQV46" s="151"/>
      <c r="EQW46" s="151"/>
      <c r="EQX46" s="151"/>
      <c r="EQY46" s="151"/>
      <c r="EQZ46" s="151"/>
      <c r="ERA46" s="151"/>
      <c r="ERB46" s="151"/>
      <c r="ERC46" s="151"/>
      <c r="ERD46" s="151"/>
      <c r="ERE46" s="151"/>
      <c r="ERF46" s="151"/>
      <c r="ERG46" s="151"/>
      <c r="ERH46" s="151"/>
      <c r="ERI46" s="151"/>
      <c r="ERJ46" s="151"/>
      <c r="ERK46" s="151"/>
      <c r="ERL46" s="151"/>
      <c r="ERM46" s="151"/>
      <c r="ERN46" s="151"/>
      <c r="ERO46" s="151"/>
      <c r="ERP46" s="151"/>
      <c r="ERQ46" s="151"/>
      <c r="ERR46" s="151"/>
      <c r="ERS46" s="151"/>
      <c r="ERT46" s="151"/>
      <c r="ERU46" s="151"/>
      <c r="ERV46" s="151"/>
      <c r="ERW46" s="151"/>
      <c r="ERX46" s="151"/>
      <c r="ERY46" s="151"/>
      <c r="ERZ46" s="151"/>
      <c r="ESA46" s="151"/>
      <c r="ESB46" s="151"/>
      <c r="ESC46" s="151"/>
      <c r="ESD46" s="151"/>
      <c r="ESE46" s="151"/>
      <c r="ESF46" s="151"/>
      <c r="ESG46" s="151"/>
      <c r="ESH46" s="151"/>
      <c r="ESI46" s="151"/>
      <c r="ESJ46" s="151"/>
      <c r="ESK46" s="151"/>
      <c r="ESL46" s="151"/>
      <c r="ESM46" s="151"/>
      <c r="ESN46" s="151"/>
      <c r="ESO46" s="151"/>
      <c r="ESP46" s="151"/>
      <c r="ESQ46" s="151"/>
      <c r="ESR46" s="151"/>
      <c r="ESS46" s="151"/>
      <c r="EST46" s="151"/>
      <c r="ESU46" s="151"/>
      <c r="ESV46" s="151"/>
      <c r="ESW46" s="151"/>
      <c r="ESX46" s="151"/>
      <c r="ESY46" s="151"/>
      <c r="ESZ46" s="151"/>
      <c r="ETA46" s="151"/>
      <c r="ETB46" s="151"/>
      <c r="ETC46" s="151"/>
      <c r="ETD46" s="151"/>
      <c r="ETE46" s="151"/>
      <c r="ETF46" s="151"/>
      <c r="ETG46" s="151"/>
      <c r="ETH46" s="151"/>
      <c r="ETI46" s="151"/>
      <c r="ETJ46" s="151"/>
      <c r="ETK46" s="151"/>
      <c r="ETL46" s="151"/>
      <c r="ETM46" s="151"/>
      <c r="ETN46" s="151"/>
      <c r="ETO46" s="151"/>
      <c r="ETP46" s="151"/>
      <c r="ETQ46" s="151"/>
      <c r="ETR46" s="151"/>
      <c r="ETS46" s="151"/>
      <c r="ETT46" s="151"/>
      <c r="ETU46" s="151"/>
      <c r="ETV46" s="151"/>
      <c r="ETW46" s="151"/>
      <c r="ETX46" s="151"/>
      <c r="ETY46" s="151"/>
      <c r="ETZ46" s="151"/>
      <c r="EUA46" s="151"/>
      <c r="EUB46" s="151"/>
      <c r="EUC46" s="151"/>
      <c r="EUD46" s="151"/>
      <c r="EUE46" s="151"/>
      <c r="EUF46" s="151"/>
      <c r="EUG46" s="151"/>
      <c r="EUH46" s="151"/>
      <c r="EUI46" s="151"/>
      <c r="EUJ46" s="151"/>
      <c r="EUK46" s="151"/>
      <c r="EUL46" s="151"/>
      <c r="EUM46" s="151"/>
      <c r="EUN46" s="151"/>
      <c r="EUO46" s="151"/>
      <c r="EUP46" s="151"/>
      <c r="EUQ46" s="151"/>
      <c r="EUR46" s="151"/>
      <c r="EUS46" s="151"/>
      <c r="EUT46" s="151"/>
      <c r="EUU46" s="151"/>
      <c r="EUV46" s="151"/>
      <c r="EUW46" s="151"/>
      <c r="EUX46" s="151"/>
      <c r="EUY46" s="151"/>
      <c r="EUZ46" s="151"/>
      <c r="EVA46" s="151"/>
      <c r="EVB46" s="151"/>
      <c r="EVC46" s="151"/>
      <c r="EVD46" s="151"/>
      <c r="EVE46" s="151"/>
      <c r="EVF46" s="151"/>
      <c r="EVG46" s="151"/>
      <c r="EVH46" s="151"/>
      <c r="EVI46" s="151"/>
      <c r="EVJ46" s="151"/>
      <c r="EVK46" s="151"/>
      <c r="EVL46" s="151"/>
      <c r="EVM46" s="151"/>
      <c r="EVN46" s="151"/>
      <c r="EVO46" s="151"/>
      <c r="EVP46" s="151"/>
      <c r="EVQ46" s="151"/>
      <c r="EVR46" s="151"/>
      <c r="EVS46" s="151"/>
      <c r="EVT46" s="151"/>
      <c r="EVU46" s="151"/>
      <c r="EVV46" s="151"/>
      <c r="EVW46" s="151"/>
      <c r="EVX46" s="151"/>
      <c r="EVY46" s="151"/>
      <c r="EVZ46" s="151"/>
      <c r="EWA46" s="151"/>
      <c r="EWB46" s="151"/>
      <c r="EWC46" s="151"/>
      <c r="EWD46" s="151"/>
      <c r="EWE46" s="151"/>
      <c r="EWF46" s="151"/>
      <c r="EWG46" s="151"/>
      <c r="EWH46" s="151"/>
      <c r="EWI46" s="151"/>
      <c r="EWJ46" s="151"/>
      <c r="EWK46" s="151"/>
      <c r="EWL46" s="151"/>
      <c r="EWM46" s="151"/>
      <c r="EWN46" s="151"/>
      <c r="EWO46" s="151"/>
      <c r="EWP46" s="151"/>
      <c r="EWQ46" s="151"/>
      <c r="EWR46" s="151"/>
      <c r="EWS46" s="151"/>
      <c r="EWT46" s="151"/>
      <c r="EWU46" s="151"/>
      <c r="EWV46" s="151"/>
      <c r="EWW46" s="151"/>
      <c r="EWX46" s="151"/>
      <c r="EWY46" s="151"/>
      <c r="EWZ46" s="151"/>
      <c r="EXA46" s="151"/>
      <c r="EXB46" s="151"/>
      <c r="EXC46" s="151"/>
      <c r="EXD46" s="151"/>
      <c r="EXE46" s="151"/>
      <c r="EXF46" s="151"/>
      <c r="EXG46" s="151"/>
      <c r="EXH46" s="151"/>
      <c r="EXI46" s="151"/>
      <c r="EXJ46" s="151"/>
      <c r="EXK46" s="151"/>
      <c r="EXL46" s="151"/>
      <c r="EXM46" s="151"/>
      <c r="EXN46" s="151"/>
      <c r="EXO46" s="151"/>
      <c r="EXP46" s="151"/>
      <c r="EXQ46" s="151"/>
      <c r="EXR46" s="151"/>
      <c r="EXS46" s="151"/>
      <c r="EXT46" s="151"/>
      <c r="EXU46" s="151"/>
      <c r="EXV46" s="151"/>
      <c r="EXW46" s="151"/>
      <c r="EXX46" s="151"/>
      <c r="EXY46" s="151"/>
      <c r="EXZ46" s="151"/>
      <c r="EYA46" s="151"/>
      <c r="EYB46" s="151"/>
      <c r="EYC46" s="151"/>
      <c r="EYD46" s="151"/>
      <c r="EYE46" s="151"/>
      <c r="EYF46" s="151"/>
      <c r="EYG46" s="151"/>
      <c r="EYH46" s="151"/>
      <c r="EYI46" s="151"/>
      <c r="EYJ46" s="151"/>
      <c r="EYK46" s="151"/>
      <c r="EYL46" s="151"/>
      <c r="EYM46" s="151"/>
      <c r="EYN46" s="151"/>
      <c r="EYO46" s="151"/>
      <c r="EYP46" s="151"/>
      <c r="EYQ46" s="151"/>
      <c r="EYR46" s="151"/>
      <c r="EYS46" s="151"/>
      <c r="EYT46" s="151"/>
      <c r="EYU46" s="151"/>
      <c r="EYV46" s="151"/>
      <c r="EYW46" s="151"/>
      <c r="EYX46" s="151"/>
      <c r="EYY46" s="151"/>
      <c r="EYZ46" s="151"/>
      <c r="EZA46" s="151"/>
      <c r="EZB46" s="151"/>
      <c r="EZC46" s="151"/>
      <c r="EZD46" s="151"/>
      <c r="EZE46" s="151"/>
      <c r="EZF46" s="151"/>
      <c r="EZG46" s="151"/>
      <c r="EZH46" s="151"/>
      <c r="EZI46" s="151"/>
      <c r="EZJ46" s="151"/>
      <c r="EZK46" s="151"/>
      <c r="EZL46" s="151"/>
      <c r="EZM46" s="151"/>
      <c r="EZN46" s="151"/>
      <c r="EZO46" s="151"/>
      <c r="EZP46" s="151"/>
      <c r="EZQ46" s="151"/>
      <c r="EZR46" s="151"/>
      <c r="EZS46" s="151"/>
      <c r="EZT46" s="151"/>
      <c r="EZU46" s="151"/>
      <c r="EZV46" s="151"/>
      <c r="EZW46" s="151"/>
      <c r="EZX46" s="151"/>
      <c r="EZY46" s="151"/>
      <c r="EZZ46" s="151"/>
      <c r="FAA46" s="151"/>
      <c r="FAB46" s="151"/>
      <c r="FAC46" s="151"/>
      <c r="FAD46" s="151"/>
      <c r="FAE46" s="151"/>
      <c r="FAF46" s="151"/>
      <c r="FAG46" s="151"/>
      <c r="FAH46" s="151"/>
      <c r="FAI46" s="151"/>
      <c r="FAJ46" s="151"/>
      <c r="FAK46" s="151"/>
      <c r="FAL46" s="151"/>
      <c r="FAM46" s="151"/>
      <c r="FAN46" s="151"/>
      <c r="FAO46" s="151"/>
      <c r="FAP46" s="151"/>
      <c r="FAQ46" s="151"/>
      <c r="FAR46" s="151"/>
      <c r="FAS46" s="151"/>
      <c r="FAT46" s="151"/>
      <c r="FAU46" s="151"/>
      <c r="FAV46" s="151"/>
      <c r="FAW46" s="151"/>
      <c r="FAX46" s="151"/>
      <c r="FAY46" s="151"/>
      <c r="FAZ46" s="151"/>
      <c r="FBA46" s="151"/>
      <c r="FBB46" s="151"/>
      <c r="FBC46" s="151"/>
      <c r="FBD46" s="151"/>
      <c r="FBE46" s="151"/>
      <c r="FBF46" s="151"/>
      <c r="FBG46" s="151"/>
      <c r="FBH46" s="151"/>
      <c r="FBI46" s="151"/>
      <c r="FBJ46" s="151"/>
      <c r="FBK46" s="151"/>
      <c r="FBL46" s="151"/>
      <c r="FBM46" s="151"/>
      <c r="FBN46" s="151"/>
      <c r="FBO46" s="151"/>
      <c r="FBP46" s="151"/>
      <c r="FBQ46" s="151"/>
      <c r="FBR46" s="151"/>
      <c r="FBS46" s="151"/>
      <c r="FBT46" s="151"/>
      <c r="FBU46" s="151"/>
      <c r="FBV46" s="151"/>
      <c r="FBW46" s="151"/>
      <c r="FBX46" s="151"/>
      <c r="FBY46" s="151"/>
      <c r="FBZ46" s="151"/>
      <c r="FCA46" s="151"/>
      <c r="FCB46" s="151"/>
      <c r="FCC46" s="151"/>
      <c r="FCD46" s="151"/>
      <c r="FCE46" s="151"/>
      <c r="FCF46" s="151"/>
      <c r="FCG46" s="151"/>
      <c r="FCH46" s="151"/>
      <c r="FCI46" s="151"/>
      <c r="FCJ46" s="151"/>
      <c r="FCK46" s="151"/>
      <c r="FCL46" s="151"/>
      <c r="FCM46" s="151"/>
      <c r="FCN46" s="151"/>
      <c r="FCO46" s="151"/>
      <c r="FCP46" s="151"/>
      <c r="FCQ46" s="151"/>
      <c r="FCR46" s="151"/>
      <c r="FCS46" s="151"/>
      <c r="FCT46" s="151"/>
      <c r="FCU46" s="151"/>
      <c r="FCV46" s="151"/>
      <c r="FCW46" s="151"/>
      <c r="FCX46" s="151"/>
      <c r="FCY46" s="151"/>
      <c r="FCZ46" s="151"/>
      <c r="FDA46" s="151"/>
      <c r="FDB46" s="151"/>
      <c r="FDC46" s="151"/>
      <c r="FDD46" s="151"/>
      <c r="FDE46" s="151"/>
      <c r="FDF46" s="151"/>
      <c r="FDG46" s="151"/>
      <c r="FDH46" s="151"/>
      <c r="FDI46" s="151"/>
      <c r="FDJ46" s="151"/>
      <c r="FDK46" s="151"/>
      <c r="FDL46" s="151"/>
      <c r="FDM46" s="151"/>
      <c r="FDN46" s="151"/>
      <c r="FDO46" s="151"/>
      <c r="FDP46" s="151"/>
      <c r="FDQ46" s="151"/>
      <c r="FDR46" s="151"/>
      <c r="FDS46" s="151"/>
      <c r="FDT46" s="151"/>
      <c r="FDU46" s="151"/>
      <c r="FDV46" s="151"/>
      <c r="FDW46" s="151"/>
      <c r="FDX46" s="151"/>
      <c r="FDY46" s="151"/>
      <c r="FDZ46" s="151"/>
      <c r="FEA46" s="151"/>
      <c r="FEB46" s="151"/>
      <c r="FEC46" s="151"/>
      <c r="FED46" s="151"/>
      <c r="FEE46" s="151"/>
      <c r="FEF46" s="151"/>
      <c r="FEG46" s="151"/>
      <c r="FEH46" s="151"/>
      <c r="FEI46" s="151"/>
      <c r="FEJ46" s="151"/>
      <c r="FEK46" s="151"/>
      <c r="FEL46" s="151"/>
      <c r="FEM46" s="151"/>
      <c r="FEN46" s="151"/>
      <c r="FEO46" s="151"/>
      <c r="FEP46" s="151"/>
      <c r="FEQ46" s="151"/>
      <c r="FER46" s="151"/>
      <c r="FES46" s="151"/>
      <c r="FET46" s="151"/>
      <c r="FEU46" s="151"/>
      <c r="FEV46" s="151"/>
      <c r="FEW46" s="151"/>
      <c r="FEX46" s="151"/>
      <c r="FEY46" s="151"/>
      <c r="FEZ46" s="151"/>
      <c r="FFA46" s="151"/>
      <c r="FFB46" s="151"/>
      <c r="FFC46" s="151"/>
      <c r="FFD46" s="151"/>
      <c r="FFE46" s="151"/>
      <c r="FFF46" s="151"/>
      <c r="FFG46" s="151"/>
      <c r="FFH46" s="151"/>
      <c r="FFI46" s="151"/>
      <c r="FFJ46" s="151"/>
      <c r="FFK46" s="151"/>
      <c r="FFL46" s="151"/>
      <c r="FFM46" s="151"/>
      <c r="FFN46" s="151"/>
      <c r="FFO46" s="151"/>
      <c r="FFP46" s="151"/>
      <c r="FFQ46" s="151"/>
      <c r="FFR46" s="151"/>
      <c r="FFS46" s="151"/>
      <c r="FFT46" s="151"/>
      <c r="FFU46" s="151"/>
      <c r="FFV46" s="151"/>
      <c r="FFW46" s="151"/>
      <c r="FFX46" s="151"/>
      <c r="FFY46" s="151"/>
      <c r="FFZ46" s="151"/>
      <c r="FGA46" s="151"/>
      <c r="FGB46" s="151"/>
      <c r="FGC46" s="151"/>
      <c r="FGD46" s="151"/>
      <c r="FGE46" s="151"/>
      <c r="FGF46" s="151"/>
      <c r="FGG46" s="151"/>
      <c r="FGH46" s="151"/>
      <c r="FGI46" s="151"/>
      <c r="FGJ46" s="151"/>
      <c r="FGK46" s="151"/>
      <c r="FGL46" s="151"/>
      <c r="FGM46" s="151"/>
      <c r="FGN46" s="151"/>
      <c r="FGO46" s="151"/>
      <c r="FGP46" s="151"/>
      <c r="FGQ46" s="151"/>
      <c r="FGR46" s="151"/>
      <c r="FGS46" s="151"/>
      <c r="FGT46" s="151"/>
      <c r="FGU46" s="151"/>
      <c r="FGV46" s="151"/>
      <c r="FGW46" s="151"/>
      <c r="FGX46" s="151"/>
      <c r="FGY46" s="151"/>
      <c r="FGZ46" s="151"/>
      <c r="FHA46" s="151"/>
      <c r="FHB46" s="151"/>
      <c r="FHC46" s="151"/>
      <c r="FHD46" s="151"/>
      <c r="FHE46" s="151"/>
      <c r="FHF46" s="151"/>
      <c r="FHG46" s="151"/>
      <c r="FHH46" s="151"/>
      <c r="FHI46" s="151"/>
      <c r="FHJ46" s="151"/>
      <c r="FHK46" s="151"/>
      <c r="FHL46" s="151"/>
      <c r="FHM46" s="151"/>
      <c r="FHN46" s="151"/>
      <c r="FHO46" s="151"/>
      <c r="FHP46" s="151"/>
      <c r="FHQ46" s="151"/>
      <c r="FHR46" s="151"/>
      <c r="FHS46" s="151"/>
      <c r="FHT46" s="151"/>
      <c r="FHU46" s="151"/>
      <c r="FHV46" s="151"/>
      <c r="FHW46" s="151"/>
      <c r="FHX46" s="151"/>
      <c r="FHY46" s="151"/>
      <c r="FHZ46" s="151"/>
      <c r="FIA46" s="151"/>
      <c r="FIB46" s="151"/>
      <c r="FIC46" s="151"/>
      <c r="FID46" s="151"/>
      <c r="FIE46" s="151"/>
      <c r="FIF46" s="151"/>
      <c r="FIG46" s="151"/>
      <c r="FIH46" s="151"/>
      <c r="FII46" s="151"/>
      <c r="FIJ46" s="151"/>
      <c r="FIK46" s="151"/>
      <c r="FIL46" s="151"/>
      <c r="FIM46" s="151"/>
      <c r="FIN46" s="151"/>
      <c r="FIO46" s="151"/>
      <c r="FIP46" s="151"/>
      <c r="FIQ46" s="151"/>
      <c r="FIR46" s="151"/>
      <c r="FIS46" s="151"/>
      <c r="FIT46" s="151"/>
      <c r="FIU46" s="151"/>
      <c r="FIV46" s="151"/>
      <c r="FIW46" s="151"/>
      <c r="FIX46" s="151"/>
      <c r="FIY46" s="151"/>
      <c r="FIZ46" s="151"/>
      <c r="FJA46" s="151"/>
      <c r="FJB46" s="151"/>
      <c r="FJC46" s="151"/>
      <c r="FJD46" s="151"/>
      <c r="FJE46" s="151"/>
      <c r="FJF46" s="151"/>
      <c r="FJG46" s="151"/>
      <c r="FJH46" s="151"/>
      <c r="FJI46" s="151"/>
      <c r="FJJ46" s="151"/>
      <c r="FJK46" s="151"/>
      <c r="FJL46" s="151"/>
      <c r="FJM46" s="151"/>
      <c r="FJN46" s="151"/>
      <c r="FJO46" s="151"/>
      <c r="FJP46" s="151"/>
      <c r="FJQ46" s="151"/>
      <c r="FJR46" s="151"/>
      <c r="FJS46" s="151"/>
      <c r="FJT46" s="151"/>
      <c r="FJU46" s="151"/>
      <c r="FJV46" s="151"/>
      <c r="FJW46" s="151"/>
      <c r="FJX46" s="151"/>
      <c r="FJY46" s="151"/>
      <c r="FJZ46" s="151"/>
      <c r="FKA46" s="151"/>
      <c r="FKB46" s="151"/>
      <c r="FKC46" s="151"/>
      <c r="FKD46" s="151"/>
      <c r="FKE46" s="151"/>
      <c r="FKF46" s="151"/>
      <c r="FKG46" s="151"/>
      <c r="FKH46" s="151"/>
      <c r="FKI46" s="151"/>
      <c r="FKJ46" s="151"/>
      <c r="FKK46" s="151"/>
      <c r="FKL46" s="151"/>
      <c r="FKM46" s="151"/>
      <c r="FKN46" s="151"/>
      <c r="FKO46" s="151"/>
      <c r="FKP46" s="151"/>
      <c r="FKQ46" s="151"/>
      <c r="FKR46" s="151"/>
      <c r="FKS46" s="151"/>
      <c r="FKT46" s="151"/>
      <c r="FKU46" s="151"/>
      <c r="FKV46" s="151"/>
      <c r="FKW46" s="151"/>
      <c r="FKX46" s="151"/>
      <c r="FKY46" s="151"/>
      <c r="FKZ46" s="151"/>
      <c r="FLA46" s="151"/>
      <c r="FLB46" s="151"/>
      <c r="FLC46" s="151"/>
      <c r="FLD46" s="151"/>
      <c r="FLE46" s="151"/>
      <c r="FLF46" s="151"/>
      <c r="FLG46" s="151"/>
      <c r="FLH46" s="151"/>
      <c r="FLI46" s="151"/>
      <c r="FLJ46" s="151"/>
      <c r="FLK46" s="151"/>
      <c r="FLL46" s="151"/>
      <c r="FLM46" s="151"/>
      <c r="FLN46" s="151"/>
      <c r="FLO46" s="151"/>
      <c r="FLP46" s="151"/>
      <c r="FLQ46" s="151"/>
      <c r="FLR46" s="151"/>
      <c r="FLS46" s="151"/>
      <c r="FLT46" s="151"/>
      <c r="FLU46" s="151"/>
      <c r="FLV46" s="151"/>
      <c r="FLW46" s="151"/>
      <c r="FLX46" s="151"/>
      <c r="FLY46" s="151"/>
      <c r="FLZ46" s="151"/>
      <c r="FMA46" s="151"/>
      <c r="FMB46" s="151"/>
      <c r="FMC46" s="151"/>
      <c r="FMD46" s="151"/>
      <c r="FME46" s="151"/>
      <c r="FMF46" s="151"/>
      <c r="FMG46" s="151"/>
      <c r="FMH46" s="151"/>
      <c r="FMI46" s="151"/>
      <c r="FMJ46" s="151"/>
      <c r="FMK46" s="151"/>
      <c r="FML46" s="151"/>
      <c r="FMM46" s="151"/>
      <c r="FMN46" s="151"/>
      <c r="FMO46" s="151"/>
      <c r="FMP46" s="151"/>
      <c r="FMQ46" s="151"/>
      <c r="FMR46" s="151"/>
      <c r="FMS46" s="151"/>
      <c r="FMT46" s="151"/>
      <c r="FMU46" s="151"/>
      <c r="FMV46" s="151"/>
      <c r="FMW46" s="151"/>
      <c r="FMX46" s="151"/>
      <c r="FMY46" s="151"/>
      <c r="FMZ46" s="151"/>
      <c r="FNA46" s="151"/>
      <c r="FNB46" s="151"/>
      <c r="FNC46" s="151"/>
      <c r="FND46" s="151"/>
      <c r="FNE46" s="151"/>
      <c r="FNF46" s="151"/>
      <c r="FNG46" s="151"/>
      <c r="FNH46" s="151"/>
      <c r="FNI46" s="151"/>
      <c r="FNJ46" s="151"/>
      <c r="FNK46" s="151"/>
      <c r="FNL46" s="151"/>
      <c r="FNM46" s="151"/>
      <c r="FNN46" s="151"/>
      <c r="FNO46" s="151"/>
      <c r="FNP46" s="151"/>
      <c r="FNQ46" s="151"/>
      <c r="FNR46" s="151"/>
      <c r="FNS46" s="151"/>
      <c r="FNT46" s="151"/>
      <c r="FNU46" s="151"/>
      <c r="FNV46" s="151"/>
      <c r="FNW46" s="151"/>
      <c r="FNX46" s="151"/>
      <c r="FNY46" s="151"/>
      <c r="FNZ46" s="151"/>
      <c r="FOA46" s="151"/>
      <c r="FOB46" s="151"/>
      <c r="FOC46" s="151"/>
      <c r="FOD46" s="151"/>
      <c r="FOE46" s="151"/>
      <c r="FOF46" s="151"/>
      <c r="FOG46" s="151"/>
      <c r="FOH46" s="151"/>
      <c r="FOI46" s="151"/>
      <c r="FOJ46" s="151"/>
      <c r="FOK46" s="151"/>
      <c r="FOL46" s="151"/>
      <c r="FOM46" s="151"/>
      <c r="FON46" s="151"/>
      <c r="FOO46" s="151"/>
      <c r="FOP46" s="151"/>
      <c r="FOQ46" s="151"/>
      <c r="FOR46" s="151"/>
      <c r="FOS46" s="151"/>
      <c r="FOT46" s="151"/>
      <c r="FOU46" s="151"/>
      <c r="FOV46" s="151"/>
      <c r="FOW46" s="151"/>
      <c r="FOX46" s="151"/>
      <c r="FOY46" s="151"/>
      <c r="FOZ46" s="151"/>
      <c r="FPA46" s="151"/>
      <c r="FPB46" s="151"/>
      <c r="FPC46" s="151"/>
      <c r="FPD46" s="151"/>
      <c r="FPE46" s="151"/>
      <c r="FPF46" s="151"/>
      <c r="FPG46" s="151"/>
      <c r="FPH46" s="151"/>
      <c r="FPI46" s="151"/>
      <c r="FPJ46" s="151"/>
      <c r="FPK46" s="151"/>
      <c r="FPL46" s="151"/>
      <c r="FPM46" s="151"/>
      <c r="FPN46" s="151"/>
      <c r="FPO46" s="151"/>
      <c r="FPP46" s="151"/>
      <c r="FPQ46" s="151"/>
      <c r="FPR46" s="151"/>
      <c r="FPS46" s="151"/>
      <c r="FPT46" s="151"/>
      <c r="FPU46" s="151"/>
      <c r="FPV46" s="151"/>
      <c r="FPW46" s="151"/>
      <c r="FPX46" s="151"/>
      <c r="FPY46" s="151"/>
      <c r="FPZ46" s="151"/>
      <c r="FQA46" s="151"/>
      <c r="FQB46" s="151"/>
      <c r="FQC46" s="151"/>
      <c r="FQD46" s="151"/>
      <c r="FQE46" s="151"/>
      <c r="FQF46" s="151"/>
      <c r="FQG46" s="151"/>
      <c r="FQH46" s="151"/>
      <c r="FQI46" s="151"/>
      <c r="FQJ46" s="151"/>
      <c r="FQK46" s="151"/>
      <c r="FQL46" s="151"/>
      <c r="FQM46" s="151"/>
      <c r="FQN46" s="151"/>
      <c r="FQO46" s="151"/>
      <c r="FQP46" s="151"/>
      <c r="FQQ46" s="151"/>
      <c r="FQR46" s="151"/>
      <c r="FQS46" s="151"/>
      <c r="FQT46" s="151"/>
      <c r="FQU46" s="151"/>
      <c r="FQV46" s="151"/>
      <c r="FQW46" s="151"/>
      <c r="FQX46" s="151"/>
      <c r="FQY46" s="151"/>
      <c r="FQZ46" s="151"/>
      <c r="FRA46" s="151"/>
      <c r="FRB46" s="151"/>
      <c r="FRC46" s="151"/>
      <c r="FRD46" s="151"/>
      <c r="FRE46" s="151"/>
      <c r="FRF46" s="151"/>
      <c r="FRG46" s="151"/>
      <c r="FRH46" s="151"/>
      <c r="FRI46" s="151"/>
      <c r="FRJ46" s="151"/>
      <c r="FRK46" s="151"/>
      <c r="FRL46" s="151"/>
      <c r="FRM46" s="151"/>
      <c r="FRN46" s="151"/>
      <c r="FRO46" s="151"/>
      <c r="FRP46" s="151"/>
      <c r="FRQ46" s="151"/>
      <c r="FRR46" s="151"/>
      <c r="FRS46" s="151"/>
      <c r="FRT46" s="151"/>
      <c r="FRU46" s="151"/>
      <c r="FRV46" s="151"/>
      <c r="FRW46" s="151"/>
      <c r="FRX46" s="151"/>
      <c r="FRY46" s="151"/>
      <c r="FRZ46" s="151"/>
      <c r="FSA46" s="151"/>
      <c r="FSB46" s="151"/>
      <c r="FSC46" s="151"/>
      <c r="FSD46" s="151"/>
      <c r="FSE46" s="151"/>
      <c r="FSF46" s="151"/>
      <c r="FSG46" s="151"/>
      <c r="FSH46" s="151"/>
      <c r="FSI46" s="151"/>
      <c r="FSJ46" s="151"/>
      <c r="FSK46" s="151"/>
      <c r="FSL46" s="151"/>
      <c r="FSM46" s="151"/>
      <c r="FSN46" s="151"/>
      <c r="FSO46" s="151"/>
      <c r="FSP46" s="151"/>
      <c r="FSQ46" s="151"/>
      <c r="FSR46" s="151"/>
      <c r="FSS46" s="151"/>
      <c r="FST46" s="151"/>
      <c r="FSU46" s="151"/>
      <c r="FSV46" s="151"/>
      <c r="FSW46" s="151"/>
      <c r="FSX46" s="151"/>
      <c r="FSY46" s="151"/>
      <c r="FSZ46" s="151"/>
      <c r="FTA46" s="151"/>
      <c r="FTB46" s="151"/>
      <c r="FTC46" s="151"/>
      <c r="FTD46" s="151"/>
      <c r="FTE46" s="151"/>
      <c r="FTF46" s="151"/>
      <c r="FTG46" s="151"/>
      <c r="FTH46" s="151"/>
      <c r="FTI46" s="151"/>
      <c r="FTJ46" s="151"/>
      <c r="FTK46" s="151"/>
      <c r="FTL46" s="151"/>
      <c r="FTM46" s="151"/>
      <c r="FTN46" s="151"/>
      <c r="FTO46" s="151"/>
      <c r="FTP46" s="151"/>
      <c r="FTQ46" s="151"/>
      <c r="FTR46" s="151"/>
      <c r="FTS46" s="151"/>
      <c r="FTT46" s="151"/>
      <c r="FTU46" s="151"/>
      <c r="FTV46" s="151"/>
      <c r="FTW46" s="151"/>
      <c r="FTX46" s="151"/>
      <c r="FTY46" s="151"/>
      <c r="FTZ46" s="151"/>
      <c r="FUA46" s="151"/>
      <c r="FUB46" s="151"/>
      <c r="FUC46" s="151"/>
      <c r="FUD46" s="151"/>
      <c r="FUE46" s="151"/>
      <c r="FUF46" s="151"/>
      <c r="FUG46" s="151"/>
      <c r="FUH46" s="151"/>
      <c r="FUI46" s="151"/>
      <c r="FUJ46" s="151"/>
      <c r="FUK46" s="151"/>
      <c r="FUL46" s="151"/>
      <c r="FUM46" s="151"/>
      <c r="FUN46" s="151"/>
      <c r="FUO46" s="151"/>
      <c r="FUP46" s="151"/>
      <c r="FUQ46" s="151"/>
      <c r="FUR46" s="151"/>
      <c r="FUS46" s="151"/>
      <c r="FUT46" s="151"/>
      <c r="FUU46" s="151"/>
      <c r="FUV46" s="151"/>
      <c r="FUW46" s="151"/>
      <c r="FUX46" s="151"/>
      <c r="FUY46" s="151"/>
      <c r="FUZ46" s="151"/>
      <c r="FVA46" s="151"/>
      <c r="FVB46" s="151"/>
      <c r="FVC46" s="151"/>
      <c r="FVD46" s="151"/>
      <c r="FVE46" s="151"/>
      <c r="FVF46" s="151"/>
      <c r="FVG46" s="151"/>
      <c r="FVH46" s="151"/>
      <c r="FVI46" s="151"/>
      <c r="FVJ46" s="151"/>
      <c r="FVK46" s="151"/>
      <c r="FVL46" s="151"/>
      <c r="FVM46" s="151"/>
      <c r="FVN46" s="151"/>
      <c r="FVO46" s="151"/>
      <c r="FVP46" s="151"/>
      <c r="FVQ46" s="151"/>
      <c r="FVR46" s="151"/>
      <c r="FVS46" s="151"/>
      <c r="FVT46" s="151"/>
      <c r="FVU46" s="151"/>
      <c r="FVV46" s="151"/>
      <c r="FVW46" s="151"/>
      <c r="FVX46" s="151"/>
      <c r="FVY46" s="151"/>
      <c r="FVZ46" s="151"/>
      <c r="FWA46" s="151"/>
      <c r="FWB46" s="151"/>
      <c r="FWC46" s="151"/>
      <c r="FWD46" s="151"/>
      <c r="FWE46" s="151"/>
      <c r="FWF46" s="151"/>
      <c r="FWG46" s="151"/>
      <c r="FWH46" s="151"/>
      <c r="FWI46" s="151"/>
      <c r="FWJ46" s="151"/>
      <c r="FWK46" s="151"/>
      <c r="FWL46" s="151"/>
      <c r="FWM46" s="151"/>
      <c r="FWN46" s="151"/>
      <c r="FWO46" s="151"/>
      <c r="FWP46" s="151"/>
      <c r="FWQ46" s="151"/>
      <c r="FWR46" s="151"/>
      <c r="FWS46" s="151"/>
      <c r="FWT46" s="151"/>
      <c r="FWU46" s="151"/>
      <c r="FWV46" s="151"/>
      <c r="FWW46" s="151"/>
      <c r="FWX46" s="151"/>
      <c r="FWY46" s="151"/>
      <c r="FWZ46" s="151"/>
      <c r="FXA46" s="151"/>
      <c r="FXB46" s="151"/>
      <c r="FXC46" s="151"/>
      <c r="FXD46" s="151"/>
      <c r="FXE46" s="151"/>
      <c r="FXF46" s="151"/>
      <c r="FXG46" s="151"/>
      <c r="FXH46" s="151"/>
      <c r="FXI46" s="151"/>
      <c r="FXJ46" s="151"/>
      <c r="FXK46" s="151"/>
      <c r="FXL46" s="151"/>
      <c r="FXM46" s="151"/>
      <c r="FXN46" s="151"/>
      <c r="FXO46" s="151"/>
      <c r="FXP46" s="151"/>
      <c r="FXQ46" s="151"/>
      <c r="FXR46" s="151"/>
      <c r="FXS46" s="151"/>
      <c r="FXT46" s="151"/>
      <c r="FXU46" s="151"/>
      <c r="FXV46" s="151"/>
      <c r="FXW46" s="151"/>
      <c r="FXX46" s="151"/>
      <c r="FXY46" s="151"/>
      <c r="FXZ46" s="151"/>
      <c r="FYA46" s="151"/>
      <c r="FYB46" s="151"/>
      <c r="FYC46" s="151"/>
      <c r="FYD46" s="151"/>
      <c r="FYE46" s="151"/>
      <c r="FYF46" s="151"/>
      <c r="FYG46" s="151"/>
      <c r="FYH46" s="151"/>
      <c r="FYI46" s="151"/>
      <c r="FYJ46" s="151"/>
      <c r="FYK46" s="151"/>
      <c r="FYL46" s="151"/>
      <c r="FYM46" s="151"/>
      <c r="FYN46" s="151"/>
      <c r="FYO46" s="151"/>
      <c r="FYP46" s="151"/>
      <c r="FYQ46" s="151"/>
      <c r="FYR46" s="151"/>
      <c r="FYS46" s="151"/>
      <c r="FYT46" s="151"/>
      <c r="FYU46" s="151"/>
      <c r="FYV46" s="151"/>
      <c r="FYW46" s="151"/>
      <c r="FYX46" s="151"/>
      <c r="FYY46" s="151"/>
      <c r="FYZ46" s="151"/>
      <c r="FZA46" s="151"/>
      <c r="FZB46" s="151"/>
      <c r="FZC46" s="151"/>
      <c r="FZD46" s="151"/>
      <c r="FZE46" s="151"/>
      <c r="FZF46" s="151"/>
      <c r="FZG46" s="151"/>
      <c r="FZH46" s="151"/>
      <c r="FZI46" s="151"/>
      <c r="FZJ46" s="151"/>
      <c r="FZK46" s="151"/>
      <c r="FZL46" s="151"/>
      <c r="FZM46" s="151"/>
      <c r="FZN46" s="151"/>
      <c r="FZO46" s="151"/>
      <c r="FZP46" s="151"/>
      <c r="FZQ46" s="151"/>
      <c r="FZR46" s="151"/>
      <c r="FZS46" s="151"/>
      <c r="FZT46" s="151"/>
      <c r="FZU46" s="151"/>
      <c r="FZV46" s="151"/>
      <c r="FZW46" s="151"/>
      <c r="FZX46" s="151"/>
      <c r="FZY46" s="151"/>
      <c r="FZZ46" s="151"/>
      <c r="GAA46" s="151"/>
      <c r="GAB46" s="151"/>
      <c r="GAC46" s="151"/>
      <c r="GAD46" s="151"/>
      <c r="GAE46" s="151"/>
      <c r="GAF46" s="151"/>
      <c r="GAG46" s="151"/>
      <c r="GAH46" s="151"/>
      <c r="GAI46" s="151"/>
      <c r="GAJ46" s="151"/>
      <c r="GAK46" s="151"/>
      <c r="GAL46" s="151"/>
      <c r="GAM46" s="151"/>
      <c r="GAN46" s="151"/>
      <c r="GAO46" s="151"/>
      <c r="GAP46" s="151"/>
      <c r="GAQ46" s="151"/>
      <c r="GAR46" s="151"/>
      <c r="GAS46" s="151"/>
      <c r="GAT46" s="151"/>
      <c r="GAU46" s="151"/>
      <c r="GAV46" s="151"/>
      <c r="GAW46" s="151"/>
      <c r="GAX46" s="151"/>
      <c r="GAY46" s="151"/>
      <c r="GAZ46" s="151"/>
      <c r="GBA46" s="151"/>
      <c r="GBB46" s="151"/>
      <c r="GBC46" s="151"/>
      <c r="GBD46" s="151"/>
      <c r="GBE46" s="151"/>
      <c r="GBF46" s="151"/>
      <c r="GBG46" s="151"/>
      <c r="GBH46" s="151"/>
      <c r="GBI46" s="151"/>
      <c r="GBJ46" s="151"/>
      <c r="GBK46" s="151"/>
      <c r="GBL46" s="151"/>
      <c r="GBM46" s="151"/>
      <c r="GBN46" s="151"/>
      <c r="GBO46" s="151"/>
      <c r="GBP46" s="151"/>
      <c r="GBQ46" s="151"/>
      <c r="GBR46" s="151"/>
      <c r="GBS46" s="151"/>
      <c r="GBT46" s="151"/>
      <c r="GBU46" s="151"/>
      <c r="GBV46" s="151"/>
      <c r="GBW46" s="151"/>
      <c r="GBX46" s="151"/>
      <c r="GBY46" s="151"/>
      <c r="GBZ46" s="151"/>
      <c r="GCA46" s="151"/>
      <c r="GCB46" s="151"/>
      <c r="GCC46" s="151"/>
      <c r="GCD46" s="151"/>
      <c r="GCE46" s="151"/>
      <c r="GCF46" s="151"/>
      <c r="GCG46" s="151"/>
      <c r="GCH46" s="151"/>
      <c r="GCI46" s="151"/>
      <c r="GCJ46" s="151"/>
      <c r="GCK46" s="151"/>
      <c r="GCL46" s="151"/>
      <c r="GCM46" s="151"/>
      <c r="GCN46" s="151"/>
      <c r="GCO46" s="151"/>
      <c r="GCP46" s="151"/>
      <c r="GCQ46" s="151"/>
      <c r="GCR46" s="151"/>
      <c r="GCS46" s="151"/>
      <c r="GCT46" s="151"/>
      <c r="GCU46" s="151"/>
      <c r="GCV46" s="151"/>
      <c r="GCW46" s="151"/>
      <c r="GCX46" s="151"/>
      <c r="GCY46" s="151"/>
      <c r="GCZ46" s="151"/>
      <c r="GDA46" s="151"/>
      <c r="GDB46" s="151"/>
      <c r="GDC46" s="151"/>
      <c r="GDD46" s="151"/>
      <c r="GDE46" s="151"/>
      <c r="GDF46" s="151"/>
      <c r="GDG46" s="151"/>
      <c r="GDH46" s="151"/>
      <c r="GDI46" s="151"/>
      <c r="GDJ46" s="151"/>
      <c r="GDK46" s="151"/>
      <c r="GDL46" s="151"/>
      <c r="GDM46" s="151"/>
      <c r="GDN46" s="151"/>
      <c r="GDO46" s="151"/>
      <c r="GDP46" s="151"/>
      <c r="GDQ46" s="151"/>
      <c r="GDR46" s="151"/>
      <c r="GDS46" s="151"/>
      <c r="GDT46" s="151"/>
      <c r="GDU46" s="151"/>
      <c r="GDV46" s="151"/>
      <c r="GDW46" s="151"/>
      <c r="GDX46" s="151"/>
      <c r="GDY46" s="151"/>
      <c r="GDZ46" s="151"/>
      <c r="GEA46" s="151"/>
      <c r="GEB46" s="151"/>
      <c r="GEC46" s="151"/>
      <c r="GED46" s="151"/>
      <c r="GEE46" s="151"/>
      <c r="GEF46" s="151"/>
      <c r="GEG46" s="151"/>
      <c r="GEH46" s="151"/>
      <c r="GEI46" s="151"/>
      <c r="GEJ46" s="151"/>
      <c r="GEK46" s="151"/>
      <c r="GEL46" s="151"/>
      <c r="GEM46" s="151"/>
      <c r="GEN46" s="151"/>
      <c r="GEO46" s="151"/>
      <c r="GEP46" s="151"/>
      <c r="GEQ46" s="151"/>
      <c r="GER46" s="151"/>
      <c r="GES46" s="151"/>
      <c r="GET46" s="151"/>
      <c r="GEU46" s="151"/>
      <c r="GEV46" s="151"/>
      <c r="GEW46" s="151"/>
      <c r="GEX46" s="151"/>
      <c r="GEY46" s="151"/>
      <c r="GEZ46" s="151"/>
      <c r="GFA46" s="151"/>
      <c r="GFB46" s="151"/>
      <c r="GFC46" s="151"/>
      <c r="GFD46" s="151"/>
      <c r="GFE46" s="151"/>
      <c r="GFF46" s="151"/>
      <c r="GFG46" s="151"/>
      <c r="GFH46" s="151"/>
      <c r="GFI46" s="151"/>
      <c r="GFJ46" s="151"/>
      <c r="GFK46" s="151"/>
      <c r="GFL46" s="151"/>
      <c r="GFM46" s="151"/>
      <c r="GFN46" s="151"/>
      <c r="GFO46" s="151"/>
      <c r="GFP46" s="151"/>
      <c r="GFQ46" s="151"/>
      <c r="GFR46" s="151"/>
      <c r="GFS46" s="151"/>
      <c r="GFT46" s="151"/>
      <c r="GFU46" s="151"/>
      <c r="GFV46" s="151"/>
      <c r="GFW46" s="151"/>
      <c r="GFX46" s="151"/>
      <c r="GFY46" s="151"/>
      <c r="GFZ46" s="151"/>
      <c r="GGA46" s="151"/>
      <c r="GGB46" s="151"/>
      <c r="GGC46" s="151"/>
      <c r="GGD46" s="151"/>
      <c r="GGE46" s="151"/>
      <c r="GGF46" s="151"/>
      <c r="GGG46" s="151"/>
      <c r="GGH46" s="151"/>
      <c r="GGI46" s="151"/>
      <c r="GGJ46" s="151"/>
      <c r="GGK46" s="151"/>
      <c r="GGL46" s="151"/>
      <c r="GGM46" s="151"/>
      <c r="GGN46" s="151"/>
      <c r="GGO46" s="151"/>
      <c r="GGP46" s="151"/>
      <c r="GGQ46" s="151"/>
      <c r="GGR46" s="151"/>
      <c r="GGS46" s="151"/>
      <c r="GGT46" s="151"/>
      <c r="GGU46" s="151"/>
      <c r="GGV46" s="151"/>
      <c r="GGW46" s="151"/>
      <c r="GGX46" s="151"/>
      <c r="GGY46" s="151"/>
      <c r="GGZ46" s="151"/>
      <c r="GHA46" s="151"/>
      <c r="GHB46" s="151"/>
      <c r="GHC46" s="151"/>
      <c r="GHD46" s="151"/>
      <c r="GHE46" s="151"/>
      <c r="GHF46" s="151"/>
      <c r="GHG46" s="151"/>
      <c r="GHH46" s="151"/>
      <c r="GHI46" s="151"/>
      <c r="GHJ46" s="151"/>
      <c r="GHK46" s="151"/>
      <c r="GHL46" s="151"/>
      <c r="GHM46" s="151"/>
      <c r="GHN46" s="151"/>
      <c r="GHO46" s="151"/>
      <c r="GHP46" s="151"/>
      <c r="GHQ46" s="151"/>
      <c r="GHR46" s="151"/>
      <c r="GHS46" s="151"/>
      <c r="GHT46" s="151"/>
      <c r="GHU46" s="151"/>
      <c r="GHV46" s="151"/>
      <c r="GHW46" s="151"/>
      <c r="GHX46" s="151"/>
      <c r="GHY46" s="151"/>
      <c r="GHZ46" s="151"/>
      <c r="GIA46" s="151"/>
      <c r="GIB46" s="151"/>
      <c r="GIC46" s="151"/>
      <c r="GID46" s="151"/>
      <c r="GIE46" s="151"/>
      <c r="GIF46" s="151"/>
      <c r="GIG46" s="151"/>
      <c r="GIH46" s="151"/>
      <c r="GII46" s="151"/>
      <c r="GIJ46" s="151"/>
      <c r="GIK46" s="151"/>
      <c r="GIL46" s="151"/>
      <c r="GIM46" s="151"/>
      <c r="GIN46" s="151"/>
      <c r="GIO46" s="151"/>
      <c r="GIP46" s="151"/>
      <c r="GIQ46" s="151"/>
      <c r="GIR46" s="151"/>
      <c r="GIS46" s="151"/>
      <c r="GIT46" s="151"/>
      <c r="GIU46" s="151"/>
      <c r="GIV46" s="151"/>
      <c r="GIW46" s="151"/>
      <c r="GIX46" s="151"/>
      <c r="GIY46" s="151"/>
      <c r="GIZ46" s="151"/>
      <c r="GJA46" s="151"/>
      <c r="GJB46" s="151"/>
      <c r="GJC46" s="151"/>
      <c r="GJD46" s="151"/>
      <c r="GJE46" s="151"/>
      <c r="GJF46" s="151"/>
      <c r="GJG46" s="151"/>
      <c r="GJH46" s="151"/>
      <c r="GJI46" s="151"/>
      <c r="GJJ46" s="151"/>
      <c r="GJK46" s="151"/>
      <c r="GJL46" s="151"/>
      <c r="GJM46" s="151"/>
      <c r="GJN46" s="151"/>
      <c r="GJO46" s="151"/>
      <c r="GJP46" s="151"/>
      <c r="GJQ46" s="151"/>
      <c r="GJR46" s="151"/>
      <c r="GJS46" s="151"/>
      <c r="GJT46" s="151"/>
      <c r="GJU46" s="151"/>
      <c r="GJV46" s="151"/>
      <c r="GJW46" s="151"/>
      <c r="GJX46" s="151"/>
      <c r="GJY46" s="151"/>
      <c r="GJZ46" s="151"/>
      <c r="GKA46" s="151"/>
      <c r="GKB46" s="151"/>
      <c r="GKC46" s="151"/>
      <c r="GKD46" s="151"/>
      <c r="GKE46" s="151"/>
      <c r="GKF46" s="151"/>
      <c r="GKG46" s="151"/>
      <c r="GKH46" s="151"/>
      <c r="GKI46" s="151"/>
      <c r="GKJ46" s="151"/>
      <c r="GKK46" s="151"/>
      <c r="GKL46" s="151"/>
      <c r="GKM46" s="151"/>
      <c r="GKN46" s="151"/>
      <c r="GKO46" s="151"/>
      <c r="GKP46" s="151"/>
      <c r="GKQ46" s="151"/>
      <c r="GKR46" s="151"/>
      <c r="GKS46" s="151"/>
      <c r="GKT46" s="151"/>
      <c r="GKU46" s="151"/>
      <c r="GKV46" s="151"/>
      <c r="GKW46" s="151"/>
      <c r="GKX46" s="151"/>
      <c r="GKY46" s="151"/>
      <c r="GKZ46" s="151"/>
      <c r="GLA46" s="151"/>
      <c r="GLB46" s="151"/>
      <c r="GLC46" s="151"/>
      <c r="GLD46" s="151"/>
      <c r="GLE46" s="151"/>
      <c r="GLF46" s="151"/>
      <c r="GLG46" s="151"/>
      <c r="GLH46" s="151"/>
      <c r="GLI46" s="151"/>
      <c r="GLJ46" s="151"/>
      <c r="GLK46" s="151"/>
      <c r="GLL46" s="151"/>
      <c r="GLM46" s="151"/>
      <c r="GLN46" s="151"/>
      <c r="GLO46" s="151"/>
      <c r="GLP46" s="151"/>
      <c r="GLQ46" s="151"/>
      <c r="GLR46" s="151"/>
      <c r="GLS46" s="151"/>
      <c r="GLT46" s="151"/>
      <c r="GLU46" s="151"/>
      <c r="GLV46" s="151"/>
      <c r="GLW46" s="151"/>
      <c r="GLX46" s="151"/>
      <c r="GLY46" s="151"/>
      <c r="GLZ46" s="151"/>
      <c r="GMA46" s="151"/>
      <c r="GMB46" s="151"/>
      <c r="GMC46" s="151"/>
      <c r="GMD46" s="151"/>
      <c r="GME46" s="151"/>
      <c r="GMF46" s="151"/>
      <c r="GMG46" s="151"/>
      <c r="GMH46" s="151"/>
      <c r="GMI46" s="151"/>
      <c r="GMJ46" s="151"/>
      <c r="GMK46" s="151"/>
      <c r="GML46" s="151"/>
      <c r="GMM46" s="151"/>
      <c r="GMN46" s="151"/>
      <c r="GMO46" s="151"/>
      <c r="GMP46" s="151"/>
      <c r="GMQ46" s="151"/>
      <c r="GMR46" s="151"/>
      <c r="GMS46" s="151"/>
      <c r="GMT46" s="151"/>
      <c r="GMU46" s="151"/>
      <c r="GMV46" s="151"/>
      <c r="GMW46" s="151"/>
      <c r="GMX46" s="151"/>
      <c r="GMY46" s="151"/>
      <c r="GMZ46" s="151"/>
      <c r="GNA46" s="151"/>
      <c r="GNB46" s="151"/>
      <c r="GNC46" s="151"/>
      <c r="GND46" s="151"/>
      <c r="GNE46" s="151"/>
      <c r="GNF46" s="151"/>
      <c r="GNG46" s="151"/>
      <c r="GNH46" s="151"/>
      <c r="GNI46" s="151"/>
      <c r="GNJ46" s="151"/>
      <c r="GNK46" s="151"/>
      <c r="GNL46" s="151"/>
      <c r="GNM46" s="151"/>
      <c r="GNN46" s="151"/>
      <c r="GNO46" s="151"/>
      <c r="GNP46" s="151"/>
      <c r="GNQ46" s="151"/>
      <c r="GNR46" s="151"/>
      <c r="GNS46" s="151"/>
      <c r="GNT46" s="151"/>
      <c r="GNU46" s="151"/>
      <c r="GNV46" s="151"/>
      <c r="GNW46" s="151"/>
      <c r="GNX46" s="151"/>
      <c r="GNY46" s="151"/>
      <c r="GNZ46" s="151"/>
      <c r="GOA46" s="151"/>
      <c r="GOB46" s="151"/>
      <c r="GOC46" s="151"/>
      <c r="GOD46" s="151"/>
      <c r="GOE46" s="151"/>
      <c r="GOF46" s="151"/>
      <c r="GOG46" s="151"/>
      <c r="GOH46" s="151"/>
      <c r="GOI46" s="151"/>
      <c r="GOJ46" s="151"/>
      <c r="GOK46" s="151"/>
      <c r="GOL46" s="151"/>
      <c r="GOM46" s="151"/>
      <c r="GON46" s="151"/>
      <c r="GOO46" s="151"/>
      <c r="GOP46" s="151"/>
      <c r="GOQ46" s="151"/>
      <c r="GOR46" s="151"/>
      <c r="GOS46" s="151"/>
      <c r="GOT46" s="151"/>
      <c r="GOU46" s="151"/>
      <c r="GOV46" s="151"/>
      <c r="GOW46" s="151"/>
      <c r="GOX46" s="151"/>
      <c r="GOY46" s="151"/>
      <c r="GOZ46" s="151"/>
      <c r="GPA46" s="151"/>
      <c r="GPB46" s="151"/>
      <c r="GPC46" s="151"/>
      <c r="GPD46" s="151"/>
      <c r="GPE46" s="151"/>
      <c r="GPF46" s="151"/>
      <c r="GPG46" s="151"/>
      <c r="GPH46" s="151"/>
      <c r="GPI46" s="151"/>
      <c r="GPJ46" s="151"/>
      <c r="GPK46" s="151"/>
      <c r="GPL46" s="151"/>
      <c r="GPM46" s="151"/>
      <c r="GPN46" s="151"/>
      <c r="GPO46" s="151"/>
      <c r="GPP46" s="151"/>
      <c r="GPQ46" s="151"/>
      <c r="GPR46" s="151"/>
      <c r="GPS46" s="151"/>
      <c r="GPT46" s="151"/>
      <c r="GPU46" s="151"/>
      <c r="GPV46" s="151"/>
      <c r="GPW46" s="151"/>
      <c r="GPX46" s="151"/>
      <c r="GPY46" s="151"/>
      <c r="GPZ46" s="151"/>
      <c r="GQA46" s="151"/>
      <c r="GQB46" s="151"/>
      <c r="GQC46" s="151"/>
      <c r="GQD46" s="151"/>
      <c r="GQE46" s="151"/>
      <c r="GQF46" s="151"/>
      <c r="GQG46" s="151"/>
      <c r="GQH46" s="151"/>
      <c r="GQI46" s="151"/>
      <c r="GQJ46" s="151"/>
      <c r="GQK46" s="151"/>
      <c r="GQL46" s="151"/>
      <c r="GQM46" s="151"/>
      <c r="GQN46" s="151"/>
      <c r="GQO46" s="151"/>
      <c r="GQP46" s="151"/>
      <c r="GQQ46" s="151"/>
      <c r="GQR46" s="151"/>
      <c r="GQS46" s="151"/>
      <c r="GQT46" s="151"/>
      <c r="GQU46" s="151"/>
      <c r="GQV46" s="151"/>
      <c r="GQW46" s="151"/>
      <c r="GQX46" s="151"/>
      <c r="GQY46" s="151"/>
      <c r="GQZ46" s="151"/>
      <c r="GRA46" s="151"/>
      <c r="GRB46" s="151"/>
      <c r="GRC46" s="151"/>
      <c r="GRD46" s="151"/>
      <c r="GRE46" s="151"/>
      <c r="GRF46" s="151"/>
      <c r="GRG46" s="151"/>
      <c r="GRH46" s="151"/>
      <c r="GRI46" s="151"/>
      <c r="GRJ46" s="151"/>
      <c r="GRK46" s="151"/>
      <c r="GRL46" s="151"/>
      <c r="GRM46" s="151"/>
      <c r="GRN46" s="151"/>
      <c r="GRO46" s="151"/>
      <c r="GRP46" s="151"/>
      <c r="GRQ46" s="151"/>
      <c r="GRR46" s="151"/>
      <c r="GRS46" s="151"/>
      <c r="GRT46" s="151"/>
      <c r="GRU46" s="151"/>
      <c r="GRV46" s="151"/>
      <c r="GRW46" s="151"/>
      <c r="GRX46" s="151"/>
      <c r="GRY46" s="151"/>
      <c r="GRZ46" s="151"/>
      <c r="GSA46" s="151"/>
      <c r="GSB46" s="151"/>
      <c r="GSC46" s="151"/>
      <c r="GSD46" s="151"/>
      <c r="GSE46" s="151"/>
      <c r="GSF46" s="151"/>
      <c r="GSG46" s="151"/>
      <c r="GSH46" s="151"/>
      <c r="GSI46" s="151"/>
      <c r="GSJ46" s="151"/>
      <c r="GSK46" s="151"/>
      <c r="GSL46" s="151"/>
      <c r="GSM46" s="151"/>
      <c r="GSN46" s="151"/>
      <c r="GSO46" s="151"/>
      <c r="GSP46" s="151"/>
      <c r="GSQ46" s="151"/>
      <c r="GSR46" s="151"/>
      <c r="GSS46" s="151"/>
      <c r="GST46" s="151"/>
      <c r="GSU46" s="151"/>
      <c r="GSV46" s="151"/>
      <c r="GSW46" s="151"/>
      <c r="GSX46" s="151"/>
      <c r="GSY46" s="151"/>
      <c r="GSZ46" s="151"/>
      <c r="GTA46" s="151"/>
      <c r="GTB46" s="151"/>
      <c r="GTC46" s="151"/>
      <c r="GTD46" s="151"/>
      <c r="GTE46" s="151"/>
      <c r="GTF46" s="151"/>
      <c r="GTG46" s="151"/>
      <c r="GTH46" s="151"/>
      <c r="GTI46" s="151"/>
      <c r="GTJ46" s="151"/>
      <c r="GTK46" s="151"/>
      <c r="GTL46" s="151"/>
      <c r="GTM46" s="151"/>
    </row>
    <row r="47" spans="1:5265" s="151" customFormat="1" ht="15.75" x14ac:dyDescent="0.2">
      <c r="A47" s="554">
        <f t="shared" si="6"/>
        <v>42</v>
      </c>
      <c r="B47" s="521"/>
      <c r="C47" s="401"/>
      <c r="D47" s="179"/>
      <c r="E47" s="471"/>
      <c r="F47" s="180"/>
      <c r="G47" s="470">
        <f t="shared" si="7"/>
        <v>0</v>
      </c>
      <c r="H47" s="557"/>
      <c r="I47" s="338"/>
      <c r="J47" s="401"/>
      <c r="K47" s="401"/>
      <c r="L47" s="181"/>
      <c r="M47" s="179"/>
      <c r="N47" s="338"/>
      <c r="O47" s="397"/>
      <c r="P47" s="397"/>
      <c r="Q47" s="176"/>
      <c r="R47" s="175"/>
      <c r="S47" s="177"/>
      <c r="T47" s="405">
        <f t="shared" si="12"/>
        <v>0</v>
      </c>
      <c r="U47" s="406">
        <f t="shared" si="13"/>
        <v>0</v>
      </c>
      <c r="V47" s="407">
        <f t="shared" si="14"/>
        <v>0</v>
      </c>
      <c r="W47" s="182"/>
      <c r="X47" s="180"/>
      <c r="Y47" s="179"/>
      <c r="Z47" s="337"/>
      <c r="AA47" s="103"/>
      <c r="AB47" s="103"/>
      <c r="AC47" s="185"/>
      <c r="AD47" s="127"/>
      <c r="AE47" s="126">
        <f>SUMIF('PMO Worksheet'!N47,"No",'PMO Worksheet'!V47)</f>
        <v>0</v>
      </c>
      <c r="AF47" s="126">
        <f>SUMIF('PMO Worksheet'!N47,"No",'PMO Worksheet'!U47)</f>
        <v>0</v>
      </c>
      <c r="AG47" s="126">
        <f>SUMIF('PMO Worksheet'!N47,"yes",'PMO Worksheet'!V47)</f>
        <v>0</v>
      </c>
      <c r="AH47" s="126">
        <f>SUMIF('PMO Worksheet'!N47,"Yes",'PMO Worksheet'!U47)</f>
        <v>0</v>
      </c>
      <c r="AI47" s="127"/>
      <c r="AJ47" s="127"/>
      <c r="AK47" s="126">
        <f>SUMIF('PMO Worksheet'!P47,"down",'PMO Worksheet'!T47)</f>
        <v>0</v>
      </c>
      <c r="AL47" s="126">
        <f>SUMIF('PMO Worksheet'!P47,"Up",'PMO Worksheet'!T47)</f>
        <v>0</v>
      </c>
      <c r="AM47" s="126">
        <f>SUMIF('PMO Worksheet'!N47,"no",AL47)</f>
        <v>0</v>
      </c>
      <c r="AN47" s="126">
        <f>SUMIF('PMO Worksheet'!N47,"no",AK47)</f>
        <v>0</v>
      </c>
      <c r="AO47" s="126">
        <f>SUMIF('PMO Worksheet'!N47,"yes",AL47)</f>
        <v>0</v>
      </c>
      <c r="AP47" s="126">
        <f>SUMIF('PMO Worksheet'!N47,"Yes",AK47)</f>
        <v>0</v>
      </c>
      <c r="AQ47" s="165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</row>
    <row r="48" spans="1:5265" s="151" customFormat="1" ht="15.75" x14ac:dyDescent="0.2">
      <c r="A48" s="554">
        <f t="shared" si="6"/>
        <v>43</v>
      </c>
      <c r="B48" s="521"/>
      <c r="C48" s="401"/>
      <c r="D48" s="179"/>
      <c r="E48" s="471"/>
      <c r="F48" s="180"/>
      <c r="G48" s="470">
        <f t="shared" si="7"/>
        <v>0</v>
      </c>
      <c r="H48" s="557"/>
      <c r="I48" s="338"/>
      <c r="J48" s="338"/>
      <c r="K48" s="401"/>
      <c r="L48" s="181"/>
      <c r="M48" s="179"/>
      <c r="N48" s="338"/>
      <c r="O48" s="397"/>
      <c r="P48" s="397"/>
      <c r="Q48" s="176"/>
      <c r="R48" s="175"/>
      <c r="S48" s="177"/>
      <c r="T48" s="405">
        <f t="shared" si="12"/>
        <v>0</v>
      </c>
      <c r="U48" s="406">
        <f t="shared" si="13"/>
        <v>0</v>
      </c>
      <c r="V48" s="407">
        <f t="shared" si="14"/>
        <v>0</v>
      </c>
      <c r="W48" s="182"/>
      <c r="X48" s="180"/>
      <c r="Y48" s="179"/>
      <c r="Z48" s="337"/>
      <c r="AA48" s="103"/>
      <c r="AB48" s="103"/>
      <c r="AC48" s="185"/>
      <c r="AD48" s="127"/>
      <c r="AE48" s="126">
        <f>SUMIF('PMO Worksheet'!N48,"No",'PMO Worksheet'!V48)</f>
        <v>0</v>
      </c>
      <c r="AF48" s="126">
        <f>SUMIF('PMO Worksheet'!N48,"No",'PMO Worksheet'!U48)</f>
        <v>0</v>
      </c>
      <c r="AG48" s="126">
        <f>SUMIF('PMO Worksheet'!N48,"yes",'PMO Worksheet'!V48)</f>
        <v>0</v>
      </c>
      <c r="AH48" s="126">
        <f>SUMIF('PMO Worksheet'!N48,"Yes",'PMO Worksheet'!U48)</f>
        <v>0</v>
      </c>
      <c r="AI48" s="127"/>
      <c r="AJ48" s="127"/>
      <c r="AK48" s="126">
        <f>SUMIF('PMO Worksheet'!P48,"down",'PMO Worksheet'!T48)</f>
        <v>0</v>
      </c>
      <c r="AL48" s="126">
        <f>SUMIF('PMO Worksheet'!P48,"Up",'PMO Worksheet'!T48)</f>
        <v>0</v>
      </c>
      <c r="AM48" s="126">
        <f>SUMIF('PMO Worksheet'!N48,"no",AL48)</f>
        <v>0</v>
      </c>
      <c r="AN48" s="126">
        <f>SUMIF('PMO Worksheet'!N48,"no",AK48)</f>
        <v>0</v>
      </c>
      <c r="AO48" s="126">
        <f>SUMIF('PMO Worksheet'!N48,"yes",AL48)</f>
        <v>0</v>
      </c>
      <c r="AP48" s="126">
        <f>SUMIF('PMO Worksheet'!N48,"Yes",AK48)</f>
        <v>0</v>
      </c>
      <c r="AQ48" s="165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</row>
    <row r="49" spans="1:5265" s="151" customFormat="1" ht="15.75" x14ac:dyDescent="0.2">
      <c r="A49" s="554">
        <f t="shared" si="6"/>
        <v>44</v>
      </c>
      <c r="B49" s="521"/>
      <c r="C49" s="401"/>
      <c r="D49" s="179"/>
      <c r="E49" s="471"/>
      <c r="F49" s="180"/>
      <c r="G49" s="470">
        <f t="shared" si="7"/>
        <v>0</v>
      </c>
      <c r="H49" s="557"/>
      <c r="I49" s="338"/>
      <c r="J49" s="338"/>
      <c r="K49" s="401"/>
      <c r="L49" s="181"/>
      <c r="M49" s="179"/>
      <c r="N49" s="338"/>
      <c r="O49" s="397"/>
      <c r="P49" s="397"/>
      <c r="Q49" s="176"/>
      <c r="R49" s="175"/>
      <c r="S49" s="177"/>
      <c r="T49" s="405">
        <f t="shared" si="12"/>
        <v>0</v>
      </c>
      <c r="U49" s="406">
        <f t="shared" si="13"/>
        <v>0</v>
      </c>
      <c r="V49" s="407">
        <f t="shared" si="14"/>
        <v>0</v>
      </c>
      <c r="W49" s="182"/>
      <c r="X49" s="180"/>
      <c r="Y49" s="179"/>
      <c r="Z49" s="337"/>
      <c r="AA49" s="103"/>
      <c r="AB49" s="103"/>
      <c r="AC49" s="185"/>
      <c r="AD49" s="127"/>
      <c r="AE49" s="126">
        <f>SUMIF('PMO Worksheet'!N49,"No",'PMO Worksheet'!V49)</f>
        <v>0</v>
      </c>
      <c r="AF49" s="126">
        <f>SUMIF('PMO Worksheet'!N49,"No",'PMO Worksheet'!U49)</f>
        <v>0</v>
      </c>
      <c r="AG49" s="126">
        <f>SUMIF('PMO Worksheet'!N49,"yes",'PMO Worksheet'!V49)</f>
        <v>0</v>
      </c>
      <c r="AH49" s="126">
        <f>SUMIF('PMO Worksheet'!N49,"Yes",'PMO Worksheet'!U49)</f>
        <v>0</v>
      </c>
      <c r="AI49" s="127"/>
      <c r="AJ49" s="127"/>
      <c r="AK49" s="126">
        <f>SUMIF('PMO Worksheet'!P49,"down",'PMO Worksheet'!T49)</f>
        <v>0</v>
      </c>
      <c r="AL49" s="126">
        <f>SUMIF('PMO Worksheet'!P49,"Up",'PMO Worksheet'!T49)</f>
        <v>0</v>
      </c>
      <c r="AM49" s="126">
        <f>SUMIF('PMO Worksheet'!N49,"no",AL49)</f>
        <v>0</v>
      </c>
      <c r="AN49" s="126">
        <f>SUMIF('PMO Worksheet'!N49,"no",AK49)</f>
        <v>0</v>
      </c>
      <c r="AO49" s="126">
        <f>SUMIF('PMO Worksheet'!N49,"yes",AL49)</f>
        <v>0</v>
      </c>
      <c r="AP49" s="126">
        <f>SUMIF('PMO Worksheet'!N49,"Yes",AK49)</f>
        <v>0</v>
      </c>
      <c r="AQ49" s="165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</row>
    <row r="50" spans="1:5265" s="433" customFormat="1" ht="15.75" x14ac:dyDescent="0.2">
      <c r="A50" s="554">
        <f t="shared" si="6"/>
        <v>45</v>
      </c>
      <c r="B50" s="521"/>
      <c r="C50" s="401"/>
      <c r="D50" s="179"/>
      <c r="E50" s="471"/>
      <c r="F50" s="180"/>
      <c r="G50" s="470">
        <f t="shared" si="7"/>
        <v>0</v>
      </c>
      <c r="H50" s="557"/>
      <c r="I50" s="338"/>
      <c r="J50" s="179"/>
      <c r="K50" s="401"/>
      <c r="L50" s="181"/>
      <c r="M50" s="179"/>
      <c r="N50" s="338"/>
      <c r="O50" s="397"/>
      <c r="P50" s="397"/>
      <c r="Q50" s="176"/>
      <c r="R50" s="175"/>
      <c r="S50" s="177"/>
      <c r="T50" s="405">
        <f t="shared" si="12"/>
        <v>0</v>
      </c>
      <c r="U50" s="406">
        <f t="shared" si="13"/>
        <v>0</v>
      </c>
      <c r="V50" s="407">
        <f t="shared" si="14"/>
        <v>0</v>
      </c>
      <c r="W50" s="182"/>
      <c r="X50" s="180"/>
      <c r="Y50" s="179"/>
      <c r="Z50" s="337"/>
      <c r="AA50" s="103"/>
      <c r="AB50" s="103"/>
      <c r="AC50" s="185"/>
      <c r="AD50" s="127"/>
      <c r="AE50" s="126">
        <f>SUMIF('PMO Worksheet'!N50,"No",'PMO Worksheet'!V50)</f>
        <v>0</v>
      </c>
      <c r="AF50" s="126">
        <f>SUMIF('PMO Worksheet'!N50,"No",'PMO Worksheet'!U50)</f>
        <v>0</v>
      </c>
      <c r="AG50" s="126">
        <f>SUMIF('PMO Worksheet'!N50,"yes",'PMO Worksheet'!V50)</f>
        <v>0</v>
      </c>
      <c r="AH50" s="126">
        <f>SUMIF('PMO Worksheet'!N50,"Yes",'PMO Worksheet'!U50)</f>
        <v>0</v>
      </c>
      <c r="AI50" s="127"/>
      <c r="AJ50" s="127"/>
      <c r="AK50" s="126">
        <f>SUMIF('PMO Worksheet'!P50,"down",'PMO Worksheet'!T50)</f>
        <v>0</v>
      </c>
      <c r="AL50" s="126">
        <f>SUMIF('PMO Worksheet'!P50,"Up",'PMO Worksheet'!T50)</f>
        <v>0</v>
      </c>
      <c r="AM50" s="126">
        <f>SUMIF('PMO Worksheet'!N50,"no",AL50)</f>
        <v>0</v>
      </c>
      <c r="AN50" s="126">
        <f>SUMIF('PMO Worksheet'!N50,"no",AK50)</f>
        <v>0</v>
      </c>
      <c r="AO50" s="126">
        <f>SUMIF('PMO Worksheet'!N50,"yes",AL50)</f>
        <v>0</v>
      </c>
      <c r="AP50" s="126">
        <f>SUMIF('PMO Worksheet'!N50,"Yes",AK50)</f>
        <v>0</v>
      </c>
      <c r="AQ50" s="165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  <c r="DW50" s="151"/>
      <c r="DX50" s="151"/>
      <c r="DY50" s="151"/>
      <c r="DZ50" s="151"/>
      <c r="EA50" s="151"/>
      <c r="EB50" s="151"/>
      <c r="EC50" s="151"/>
      <c r="ED50" s="151"/>
      <c r="EE50" s="151"/>
      <c r="EF50" s="151"/>
      <c r="EG50" s="151"/>
      <c r="EH50" s="151"/>
      <c r="EI50" s="151"/>
      <c r="EJ50" s="151"/>
      <c r="EK50" s="151"/>
      <c r="EL50" s="151"/>
      <c r="EM50" s="151"/>
      <c r="EN50" s="151"/>
      <c r="EO50" s="151"/>
      <c r="EP50" s="151"/>
      <c r="EQ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  <c r="FF50" s="151"/>
      <c r="FG50" s="151"/>
      <c r="FH50" s="151"/>
      <c r="FI50" s="151"/>
      <c r="FJ50" s="151"/>
      <c r="FK50" s="151"/>
      <c r="FL50" s="151"/>
      <c r="FM50" s="151"/>
      <c r="FN50" s="151"/>
      <c r="FO50" s="151"/>
      <c r="FP50" s="151"/>
      <c r="FQ50" s="151"/>
      <c r="FR50" s="151"/>
      <c r="FS50" s="151"/>
      <c r="FT50" s="151"/>
      <c r="FU50" s="151"/>
      <c r="FV50" s="151"/>
      <c r="FW50" s="151"/>
      <c r="FX50" s="151"/>
      <c r="FY50" s="151"/>
      <c r="FZ50" s="151"/>
      <c r="GA50" s="151"/>
      <c r="GB50" s="151"/>
      <c r="GC50" s="151"/>
      <c r="GD50" s="151"/>
      <c r="GE50" s="151"/>
      <c r="GF50" s="151"/>
      <c r="GG50" s="151"/>
      <c r="GH50" s="151"/>
      <c r="GI50" s="151"/>
      <c r="GJ50" s="151"/>
      <c r="GK50" s="151"/>
      <c r="GL50" s="151"/>
      <c r="GM50" s="151"/>
      <c r="GN50" s="151"/>
      <c r="GO50" s="151"/>
      <c r="GP50" s="151"/>
      <c r="GQ50" s="151"/>
      <c r="GR50" s="151"/>
      <c r="GS50" s="151"/>
      <c r="GT50" s="151"/>
      <c r="GU50" s="151"/>
      <c r="GV50" s="151"/>
      <c r="GW50" s="151"/>
      <c r="GX50" s="151"/>
      <c r="GY50" s="151"/>
      <c r="GZ50" s="151"/>
      <c r="HA50" s="151"/>
      <c r="HB50" s="151"/>
      <c r="HC50" s="151"/>
      <c r="HD50" s="151"/>
      <c r="HE50" s="151"/>
      <c r="HF50" s="151"/>
      <c r="HG50" s="151"/>
      <c r="HH50" s="151"/>
      <c r="HI50" s="151"/>
      <c r="HJ50" s="151"/>
      <c r="HK50" s="151"/>
      <c r="HL50" s="151"/>
      <c r="HM50" s="151"/>
      <c r="HN50" s="151"/>
      <c r="HO50" s="151"/>
      <c r="HP50" s="151"/>
      <c r="HQ50" s="151"/>
      <c r="HR50" s="151"/>
      <c r="HS50" s="151"/>
      <c r="HT50" s="151"/>
      <c r="HU50" s="151"/>
      <c r="HV50" s="151"/>
      <c r="HW50" s="151"/>
      <c r="HX50" s="151"/>
      <c r="HY50" s="151"/>
      <c r="HZ50" s="151"/>
      <c r="IA50" s="151"/>
      <c r="IB50" s="151"/>
      <c r="IC50" s="151"/>
      <c r="ID50" s="151"/>
      <c r="IE50" s="151"/>
      <c r="IF50" s="151"/>
      <c r="IG50" s="151"/>
      <c r="IH50" s="151"/>
      <c r="II50" s="151"/>
      <c r="IJ50" s="151"/>
      <c r="IK50" s="151"/>
      <c r="IL50" s="151"/>
      <c r="IM50" s="151"/>
      <c r="IN50" s="151"/>
      <c r="IO50" s="151"/>
      <c r="IP50" s="151"/>
      <c r="IQ50" s="151"/>
      <c r="IR50" s="151"/>
      <c r="IS50" s="151"/>
      <c r="IT50" s="151"/>
      <c r="IU50" s="151"/>
      <c r="IV50" s="151"/>
      <c r="IW50" s="151"/>
      <c r="IX50" s="151"/>
      <c r="IY50" s="151"/>
      <c r="IZ50" s="151"/>
      <c r="JA50" s="151"/>
      <c r="JB50" s="151"/>
      <c r="JC50" s="151"/>
      <c r="JD50" s="151"/>
      <c r="JE50" s="151"/>
      <c r="JF50" s="151"/>
      <c r="JG50" s="151"/>
      <c r="JH50" s="151"/>
      <c r="JI50" s="151"/>
      <c r="JJ50" s="151"/>
      <c r="JK50" s="151"/>
      <c r="JL50" s="151"/>
      <c r="JM50" s="151"/>
      <c r="JN50" s="151"/>
      <c r="JO50" s="151"/>
      <c r="JP50" s="151"/>
      <c r="JQ50" s="151"/>
      <c r="JR50" s="151"/>
      <c r="JS50" s="151"/>
      <c r="JT50" s="151"/>
      <c r="JU50" s="151"/>
      <c r="JV50" s="151"/>
      <c r="JW50" s="151"/>
      <c r="JX50" s="151"/>
      <c r="JY50" s="151"/>
      <c r="JZ50" s="151"/>
      <c r="KA50" s="151"/>
      <c r="KB50" s="151"/>
      <c r="KC50" s="151"/>
      <c r="KD50" s="151"/>
      <c r="KE50" s="151"/>
      <c r="KF50" s="151"/>
      <c r="KG50" s="151"/>
      <c r="KH50" s="151"/>
      <c r="KI50" s="151"/>
      <c r="KJ50" s="151"/>
      <c r="KK50" s="151"/>
      <c r="KL50" s="151"/>
      <c r="KM50" s="151"/>
      <c r="KN50" s="151"/>
      <c r="KO50" s="151"/>
      <c r="KP50" s="151"/>
      <c r="KQ50" s="151"/>
      <c r="KR50" s="151"/>
      <c r="KS50" s="151"/>
      <c r="KT50" s="151"/>
      <c r="KU50" s="151"/>
      <c r="KV50" s="151"/>
      <c r="KW50" s="151"/>
      <c r="KX50" s="151"/>
      <c r="KY50" s="151"/>
      <c r="KZ50" s="151"/>
      <c r="LA50" s="151"/>
      <c r="LB50" s="151"/>
      <c r="LC50" s="151"/>
      <c r="LD50" s="151"/>
      <c r="LE50" s="151"/>
      <c r="LF50" s="151"/>
      <c r="LG50" s="151"/>
      <c r="LH50" s="151"/>
      <c r="LI50" s="151"/>
      <c r="LJ50" s="151"/>
      <c r="LK50" s="151"/>
      <c r="LL50" s="151"/>
      <c r="LM50" s="151"/>
      <c r="LN50" s="151"/>
      <c r="LO50" s="151"/>
      <c r="LP50" s="151"/>
      <c r="LQ50" s="151"/>
      <c r="LR50" s="151"/>
      <c r="LS50" s="151"/>
      <c r="LT50" s="151"/>
      <c r="LU50" s="151"/>
      <c r="LV50" s="151"/>
      <c r="LW50" s="151"/>
      <c r="LX50" s="151"/>
      <c r="LY50" s="151"/>
      <c r="LZ50" s="151"/>
      <c r="MA50" s="151"/>
      <c r="MB50" s="151"/>
      <c r="MC50" s="151"/>
      <c r="MD50" s="151"/>
      <c r="ME50" s="151"/>
      <c r="MF50" s="151"/>
      <c r="MG50" s="151"/>
      <c r="MH50" s="151"/>
      <c r="MI50" s="151"/>
      <c r="MJ50" s="151"/>
      <c r="MK50" s="151"/>
      <c r="ML50" s="151"/>
      <c r="MM50" s="151"/>
      <c r="MN50" s="151"/>
      <c r="MO50" s="151"/>
      <c r="MP50" s="151"/>
      <c r="MQ50" s="151"/>
      <c r="MR50" s="151"/>
      <c r="MS50" s="151"/>
      <c r="MT50" s="151"/>
      <c r="MU50" s="151"/>
      <c r="MV50" s="151"/>
      <c r="MW50" s="151"/>
      <c r="MX50" s="151"/>
      <c r="MY50" s="151"/>
      <c r="MZ50" s="151"/>
      <c r="NA50" s="151"/>
      <c r="NB50" s="151"/>
      <c r="NC50" s="151"/>
      <c r="ND50" s="151"/>
      <c r="NE50" s="151"/>
      <c r="NF50" s="151"/>
      <c r="NG50" s="151"/>
      <c r="NH50" s="151"/>
      <c r="NI50" s="151"/>
      <c r="NJ50" s="151"/>
      <c r="NK50" s="151"/>
      <c r="NL50" s="151"/>
      <c r="NM50" s="151"/>
      <c r="NN50" s="151"/>
      <c r="NO50" s="151"/>
      <c r="NP50" s="151"/>
      <c r="NQ50" s="151"/>
      <c r="NR50" s="151"/>
      <c r="NS50" s="151"/>
      <c r="NT50" s="151"/>
      <c r="NU50" s="151"/>
      <c r="NV50" s="151"/>
      <c r="NW50" s="151"/>
      <c r="NX50" s="151"/>
      <c r="NY50" s="151"/>
      <c r="NZ50" s="151"/>
      <c r="OA50" s="151"/>
      <c r="OB50" s="151"/>
      <c r="OC50" s="151"/>
      <c r="OD50" s="151"/>
      <c r="OE50" s="151"/>
      <c r="OF50" s="151"/>
      <c r="OG50" s="151"/>
      <c r="OH50" s="151"/>
      <c r="OI50" s="151"/>
      <c r="OJ50" s="151"/>
      <c r="OK50" s="151"/>
      <c r="OL50" s="151"/>
      <c r="OM50" s="151"/>
      <c r="ON50" s="151"/>
      <c r="OO50" s="151"/>
      <c r="OP50" s="151"/>
      <c r="OQ50" s="151"/>
      <c r="OR50" s="151"/>
      <c r="OS50" s="151"/>
      <c r="OT50" s="151"/>
      <c r="OU50" s="151"/>
      <c r="OV50" s="151"/>
      <c r="OW50" s="151"/>
      <c r="OX50" s="151"/>
      <c r="OY50" s="151"/>
      <c r="OZ50" s="151"/>
      <c r="PA50" s="151"/>
      <c r="PB50" s="151"/>
      <c r="PC50" s="151"/>
      <c r="PD50" s="151"/>
      <c r="PE50" s="151"/>
      <c r="PF50" s="151"/>
      <c r="PG50" s="151"/>
      <c r="PH50" s="151"/>
      <c r="PI50" s="151"/>
      <c r="PJ50" s="151"/>
      <c r="PK50" s="151"/>
      <c r="PL50" s="151"/>
      <c r="PM50" s="151"/>
      <c r="PN50" s="151"/>
      <c r="PO50" s="151"/>
      <c r="PP50" s="151"/>
      <c r="PQ50" s="151"/>
      <c r="PR50" s="151"/>
      <c r="PS50" s="151"/>
      <c r="PT50" s="151"/>
      <c r="PU50" s="151"/>
      <c r="PV50" s="151"/>
      <c r="PW50" s="151"/>
      <c r="PX50" s="151"/>
      <c r="PY50" s="151"/>
      <c r="PZ50" s="151"/>
      <c r="QA50" s="151"/>
      <c r="QB50" s="151"/>
      <c r="QC50" s="151"/>
      <c r="QD50" s="151"/>
      <c r="QE50" s="151"/>
      <c r="QF50" s="151"/>
      <c r="QG50" s="151"/>
      <c r="QH50" s="151"/>
      <c r="QI50" s="151"/>
      <c r="QJ50" s="151"/>
      <c r="QK50" s="151"/>
      <c r="QL50" s="151"/>
      <c r="QM50" s="151"/>
      <c r="QN50" s="151"/>
      <c r="QO50" s="151"/>
      <c r="QP50" s="151"/>
      <c r="QQ50" s="151"/>
      <c r="QR50" s="151"/>
      <c r="QS50" s="151"/>
      <c r="QT50" s="151"/>
      <c r="QU50" s="151"/>
      <c r="QV50" s="151"/>
      <c r="QW50" s="151"/>
      <c r="QX50" s="151"/>
      <c r="QY50" s="151"/>
      <c r="QZ50" s="151"/>
      <c r="RA50" s="151"/>
      <c r="RB50" s="151"/>
      <c r="RC50" s="151"/>
      <c r="RD50" s="151"/>
      <c r="RE50" s="151"/>
      <c r="RF50" s="151"/>
      <c r="RG50" s="151"/>
      <c r="RH50" s="151"/>
      <c r="RI50" s="151"/>
      <c r="RJ50" s="151"/>
      <c r="RK50" s="151"/>
      <c r="RL50" s="151"/>
      <c r="RM50" s="151"/>
      <c r="RN50" s="151"/>
      <c r="RO50" s="151"/>
      <c r="RP50" s="151"/>
      <c r="RQ50" s="151"/>
      <c r="RR50" s="151"/>
      <c r="RS50" s="151"/>
      <c r="RT50" s="151"/>
      <c r="RU50" s="151"/>
      <c r="RV50" s="151"/>
      <c r="RW50" s="151"/>
      <c r="RX50" s="151"/>
      <c r="RY50" s="151"/>
      <c r="RZ50" s="151"/>
      <c r="SA50" s="151"/>
      <c r="SB50" s="151"/>
      <c r="SC50" s="151"/>
      <c r="SD50" s="151"/>
      <c r="SE50" s="151"/>
      <c r="SF50" s="151"/>
      <c r="SG50" s="151"/>
      <c r="SH50" s="151"/>
      <c r="SI50" s="151"/>
      <c r="SJ50" s="151"/>
      <c r="SK50" s="151"/>
      <c r="SL50" s="151"/>
      <c r="SM50" s="151"/>
      <c r="SN50" s="151"/>
      <c r="SO50" s="151"/>
      <c r="SP50" s="151"/>
      <c r="SQ50" s="151"/>
      <c r="SR50" s="151"/>
      <c r="SS50" s="151"/>
      <c r="ST50" s="151"/>
      <c r="SU50" s="151"/>
      <c r="SV50" s="151"/>
      <c r="SW50" s="151"/>
      <c r="SX50" s="151"/>
      <c r="SY50" s="151"/>
      <c r="SZ50" s="151"/>
      <c r="TA50" s="151"/>
      <c r="TB50" s="151"/>
      <c r="TC50" s="151"/>
      <c r="TD50" s="151"/>
      <c r="TE50" s="151"/>
      <c r="TF50" s="151"/>
      <c r="TG50" s="151"/>
      <c r="TH50" s="151"/>
      <c r="TI50" s="151"/>
      <c r="TJ50" s="151"/>
      <c r="TK50" s="151"/>
      <c r="TL50" s="151"/>
      <c r="TM50" s="151"/>
      <c r="TN50" s="151"/>
      <c r="TO50" s="151"/>
      <c r="TP50" s="151"/>
      <c r="TQ50" s="151"/>
      <c r="TR50" s="151"/>
      <c r="TS50" s="151"/>
      <c r="TT50" s="151"/>
      <c r="TU50" s="151"/>
      <c r="TV50" s="151"/>
      <c r="TW50" s="151"/>
      <c r="TX50" s="151"/>
      <c r="TY50" s="151"/>
      <c r="TZ50" s="151"/>
      <c r="UA50" s="151"/>
      <c r="UB50" s="151"/>
      <c r="UC50" s="151"/>
      <c r="UD50" s="151"/>
      <c r="UE50" s="151"/>
      <c r="UF50" s="151"/>
      <c r="UG50" s="151"/>
      <c r="UH50" s="151"/>
      <c r="UI50" s="151"/>
      <c r="UJ50" s="151"/>
      <c r="UK50" s="151"/>
      <c r="UL50" s="151"/>
      <c r="UM50" s="151"/>
      <c r="UN50" s="151"/>
      <c r="UO50" s="151"/>
      <c r="UP50" s="151"/>
      <c r="UQ50" s="151"/>
      <c r="UR50" s="151"/>
      <c r="US50" s="151"/>
      <c r="UT50" s="151"/>
      <c r="UU50" s="151"/>
      <c r="UV50" s="151"/>
      <c r="UW50" s="151"/>
      <c r="UX50" s="151"/>
      <c r="UY50" s="151"/>
      <c r="UZ50" s="151"/>
      <c r="VA50" s="151"/>
      <c r="VB50" s="151"/>
      <c r="VC50" s="151"/>
      <c r="VD50" s="151"/>
      <c r="VE50" s="151"/>
      <c r="VF50" s="151"/>
      <c r="VG50" s="151"/>
      <c r="VH50" s="151"/>
      <c r="VI50" s="151"/>
      <c r="VJ50" s="151"/>
      <c r="VK50" s="151"/>
      <c r="VL50" s="151"/>
      <c r="VM50" s="151"/>
      <c r="VN50" s="151"/>
      <c r="VO50" s="151"/>
      <c r="VP50" s="151"/>
      <c r="VQ50" s="151"/>
      <c r="VR50" s="151"/>
      <c r="VS50" s="151"/>
      <c r="VT50" s="151"/>
      <c r="VU50" s="151"/>
      <c r="VV50" s="151"/>
      <c r="VW50" s="151"/>
      <c r="VX50" s="151"/>
      <c r="VY50" s="151"/>
      <c r="VZ50" s="151"/>
      <c r="WA50" s="151"/>
      <c r="WB50" s="151"/>
      <c r="WC50" s="151"/>
      <c r="WD50" s="151"/>
      <c r="WE50" s="151"/>
      <c r="WF50" s="151"/>
      <c r="WG50" s="151"/>
      <c r="WH50" s="151"/>
      <c r="WI50" s="151"/>
      <c r="WJ50" s="151"/>
      <c r="WK50" s="151"/>
      <c r="WL50" s="151"/>
      <c r="WM50" s="151"/>
      <c r="WN50" s="151"/>
      <c r="WO50" s="151"/>
      <c r="WP50" s="151"/>
      <c r="WQ50" s="151"/>
      <c r="WR50" s="151"/>
      <c r="WS50" s="151"/>
      <c r="WT50" s="151"/>
      <c r="WU50" s="151"/>
      <c r="WV50" s="151"/>
      <c r="WW50" s="151"/>
      <c r="WX50" s="151"/>
      <c r="WY50" s="151"/>
      <c r="WZ50" s="151"/>
      <c r="XA50" s="151"/>
      <c r="XB50" s="151"/>
      <c r="XC50" s="151"/>
      <c r="XD50" s="151"/>
      <c r="XE50" s="151"/>
      <c r="XF50" s="151"/>
      <c r="XG50" s="151"/>
      <c r="XH50" s="151"/>
      <c r="XI50" s="151"/>
      <c r="XJ50" s="151"/>
      <c r="XK50" s="151"/>
      <c r="XL50" s="151"/>
      <c r="XM50" s="151"/>
      <c r="XN50" s="151"/>
      <c r="XO50" s="151"/>
      <c r="XP50" s="151"/>
      <c r="XQ50" s="151"/>
      <c r="XR50" s="151"/>
      <c r="XS50" s="151"/>
      <c r="XT50" s="151"/>
      <c r="XU50" s="151"/>
      <c r="XV50" s="151"/>
      <c r="XW50" s="151"/>
      <c r="XX50" s="151"/>
      <c r="XY50" s="151"/>
      <c r="XZ50" s="151"/>
      <c r="YA50" s="151"/>
      <c r="YB50" s="151"/>
      <c r="YC50" s="151"/>
      <c r="YD50" s="151"/>
      <c r="YE50" s="151"/>
      <c r="YF50" s="151"/>
      <c r="YG50" s="151"/>
      <c r="YH50" s="151"/>
      <c r="YI50" s="151"/>
      <c r="YJ50" s="151"/>
      <c r="YK50" s="151"/>
      <c r="YL50" s="151"/>
      <c r="YM50" s="151"/>
      <c r="YN50" s="151"/>
      <c r="YO50" s="151"/>
      <c r="YP50" s="151"/>
      <c r="YQ50" s="151"/>
      <c r="YR50" s="151"/>
      <c r="YS50" s="151"/>
      <c r="YT50" s="151"/>
      <c r="YU50" s="151"/>
      <c r="YV50" s="151"/>
      <c r="YW50" s="151"/>
      <c r="YX50" s="151"/>
      <c r="YY50" s="151"/>
      <c r="YZ50" s="151"/>
      <c r="ZA50" s="151"/>
      <c r="ZB50" s="151"/>
      <c r="ZC50" s="151"/>
      <c r="ZD50" s="151"/>
      <c r="ZE50" s="151"/>
      <c r="ZF50" s="151"/>
      <c r="ZG50" s="151"/>
      <c r="ZH50" s="151"/>
      <c r="ZI50" s="151"/>
      <c r="ZJ50" s="151"/>
      <c r="ZK50" s="151"/>
      <c r="ZL50" s="151"/>
      <c r="ZM50" s="151"/>
      <c r="ZN50" s="151"/>
      <c r="ZO50" s="151"/>
      <c r="ZP50" s="151"/>
      <c r="ZQ50" s="151"/>
      <c r="ZR50" s="151"/>
      <c r="ZS50" s="151"/>
      <c r="ZT50" s="151"/>
      <c r="ZU50" s="151"/>
      <c r="ZV50" s="151"/>
      <c r="ZW50" s="151"/>
      <c r="ZX50" s="151"/>
      <c r="ZY50" s="151"/>
      <c r="ZZ50" s="151"/>
      <c r="AAA50" s="151"/>
      <c r="AAB50" s="151"/>
      <c r="AAC50" s="151"/>
      <c r="AAD50" s="151"/>
      <c r="AAE50" s="151"/>
      <c r="AAF50" s="151"/>
      <c r="AAG50" s="151"/>
      <c r="AAH50" s="151"/>
      <c r="AAI50" s="151"/>
      <c r="AAJ50" s="151"/>
      <c r="AAK50" s="151"/>
      <c r="AAL50" s="151"/>
      <c r="AAM50" s="151"/>
      <c r="AAN50" s="151"/>
      <c r="AAO50" s="151"/>
      <c r="AAP50" s="151"/>
      <c r="AAQ50" s="151"/>
      <c r="AAR50" s="151"/>
      <c r="AAS50" s="151"/>
      <c r="AAT50" s="151"/>
      <c r="AAU50" s="151"/>
      <c r="AAV50" s="151"/>
      <c r="AAW50" s="151"/>
      <c r="AAX50" s="151"/>
      <c r="AAY50" s="151"/>
      <c r="AAZ50" s="151"/>
      <c r="ABA50" s="151"/>
      <c r="ABB50" s="151"/>
      <c r="ABC50" s="151"/>
      <c r="ABD50" s="151"/>
      <c r="ABE50" s="151"/>
      <c r="ABF50" s="151"/>
      <c r="ABG50" s="151"/>
      <c r="ABH50" s="151"/>
      <c r="ABI50" s="151"/>
      <c r="ABJ50" s="151"/>
      <c r="ABK50" s="151"/>
      <c r="ABL50" s="151"/>
      <c r="ABM50" s="151"/>
      <c r="ABN50" s="151"/>
      <c r="ABO50" s="151"/>
      <c r="ABP50" s="151"/>
      <c r="ABQ50" s="151"/>
      <c r="ABR50" s="151"/>
      <c r="ABS50" s="151"/>
      <c r="ABT50" s="151"/>
      <c r="ABU50" s="151"/>
      <c r="ABV50" s="151"/>
      <c r="ABW50" s="151"/>
      <c r="ABX50" s="151"/>
      <c r="ABY50" s="151"/>
      <c r="ABZ50" s="151"/>
      <c r="ACA50" s="151"/>
      <c r="ACB50" s="151"/>
      <c r="ACC50" s="151"/>
      <c r="ACD50" s="151"/>
      <c r="ACE50" s="151"/>
      <c r="ACF50" s="151"/>
      <c r="ACG50" s="151"/>
      <c r="ACH50" s="151"/>
      <c r="ACI50" s="151"/>
      <c r="ACJ50" s="151"/>
      <c r="ACK50" s="151"/>
      <c r="ACL50" s="151"/>
      <c r="ACM50" s="151"/>
      <c r="ACN50" s="151"/>
      <c r="ACO50" s="151"/>
      <c r="ACP50" s="151"/>
      <c r="ACQ50" s="151"/>
      <c r="ACR50" s="151"/>
      <c r="ACS50" s="151"/>
      <c r="ACT50" s="151"/>
      <c r="ACU50" s="151"/>
      <c r="ACV50" s="151"/>
      <c r="ACW50" s="151"/>
      <c r="ACX50" s="151"/>
      <c r="ACY50" s="151"/>
      <c r="ACZ50" s="151"/>
      <c r="ADA50" s="151"/>
      <c r="ADB50" s="151"/>
      <c r="ADC50" s="151"/>
      <c r="ADD50" s="151"/>
      <c r="ADE50" s="151"/>
      <c r="ADF50" s="151"/>
      <c r="ADG50" s="151"/>
      <c r="ADH50" s="151"/>
      <c r="ADI50" s="151"/>
      <c r="ADJ50" s="151"/>
      <c r="ADK50" s="151"/>
      <c r="ADL50" s="151"/>
      <c r="ADM50" s="151"/>
      <c r="ADN50" s="151"/>
      <c r="ADO50" s="151"/>
      <c r="ADP50" s="151"/>
      <c r="ADQ50" s="151"/>
      <c r="ADR50" s="151"/>
      <c r="ADS50" s="151"/>
      <c r="ADT50" s="151"/>
      <c r="ADU50" s="151"/>
      <c r="ADV50" s="151"/>
      <c r="ADW50" s="151"/>
      <c r="ADX50" s="151"/>
      <c r="ADY50" s="151"/>
      <c r="ADZ50" s="151"/>
      <c r="AEA50" s="151"/>
      <c r="AEB50" s="151"/>
      <c r="AEC50" s="151"/>
      <c r="AED50" s="151"/>
      <c r="AEE50" s="151"/>
      <c r="AEF50" s="151"/>
      <c r="AEG50" s="151"/>
      <c r="AEH50" s="151"/>
      <c r="AEI50" s="151"/>
      <c r="AEJ50" s="151"/>
      <c r="AEK50" s="151"/>
      <c r="AEL50" s="151"/>
      <c r="AEM50" s="151"/>
      <c r="AEN50" s="151"/>
      <c r="AEO50" s="151"/>
      <c r="AEP50" s="151"/>
      <c r="AEQ50" s="151"/>
      <c r="AER50" s="151"/>
      <c r="AES50" s="151"/>
      <c r="AET50" s="151"/>
      <c r="AEU50" s="151"/>
      <c r="AEV50" s="151"/>
      <c r="AEW50" s="151"/>
      <c r="AEX50" s="151"/>
      <c r="AEY50" s="151"/>
      <c r="AEZ50" s="151"/>
      <c r="AFA50" s="151"/>
      <c r="AFB50" s="151"/>
      <c r="AFC50" s="151"/>
      <c r="AFD50" s="151"/>
      <c r="AFE50" s="151"/>
      <c r="AFF50" s="151"/>
      <c r="AFG50" s="151"/>
      <c r="AFH50" s="151"/>
      <c r="AFI50" s="151"/>
      <c r="AFJ50" s="151"/>
      <c r="AFK50" s="151"/>
      <c r="AFL50" s="151"/>
      <c r="AFM50" s="151"/>
      <c r="AFN50" s="151"/>
      <c r="AFO50" s="151"/>
      <c r="AFP50" s="151"/>
      <c r="AFQ50" s="151"/>
      <c r="AFR50" s="151"/>
      <c r="AFS50" s="151"/>
      <c r="AFT50" s="151"/>
      <c r="AFU50" s="151"/>
      <c r="AFV50" s="151"/>
      <c r="AFW50" s="151"/>
      <c r="AFX50" s="151"/>
      <c r="AFY50" s="151"/>
      <c r="AFZ50" s="151"/>
      <c r="AGA50" s="151"/>
      <c r="AGB50" s="151"/>
      <c r="AGC50" s="151"/>
      <c r="AGD50" s="151"/>
      <c r="AGE50" s="151"/>
      <c r="AGF50" s="151"/>
      <c r="AGG50" s="151"/>
      <c r="AGH50" s="151"/>
      <c r="AGI50" s="151"/>
      <c r="AGJ50" s="151"/>
      <c r="AGK50" s="151"/>
      <c r="AGL50" s="151"/>
      <c r="AGM50" s="151"/>
      <c r="AGN50" s="151"/>
      <c r="AGO50" s="151"/>
      <c r="AGP50" s="151"/>
      <c r="AGQ50" s="151"/>
      <c r="AGR50" s="151"/>
      <c r="AGS50" s="151"/>
      <c r="AGT50" s="151"/>
      <c r="AGU50" s="151"/>
      <c r="AGV50" s="151"/>
      <c r="AGW50" s="151"/>
      <c r="AGX50" s="151"/>
      <c r="AGY50" s="151"/>
      <c r="AGZ50" s="151"/>
      <c r="AHA50" s="151"/>
      <c r="AHB50" s="151"/>
      <c r="AHC50" s="151"/>
      <c r="AHD50" s="151"/>
      <c r="AHE50" s="151"/>
      <c r="AHF50" s="151"/>
      <c r="AHG50" s="151"/>
      <c r="AHH50" s="151"/>
      <c r="AHI50" s="151"/>
      <c r="AHJ50" s="151"/>
      <c r="AHK50" s="151"/>
      <c r="AHL50" s="151"/>
      <c r="AHM50" s="151"/>
      <c r="AHN50" s="151"/>
      <c r="AHO50" s="151"/>
      <c r="AHP50" s="151"/>
      <c r="AHQ50" s="151"/>
      <c r="AHR50" s="151"/>
      <c r="AHS50" s="151"/>
      <c r="AHT50" s="151"/>
      <c r="AHU50" s="151"/>
      <c r="AHV50" s="151"/>
      <c r="AHW50" s="151"/>
      <c r="AHX50" s="151"/>
      <c r="AHY50" s="151"/>
      <c r="AHZ50" s="151"/>
      <c r="AIA50" s="151"/>
      <c r="AIB50" s="151"/>
      <c r="AIC50" s="151"/>
      <c r="AID50" s="151"/>
      <c r="AIE50" s="151"/>
      <c r="AIF50" s="151"/>
      <c r="AIG50" s="151"/>
      <c r="AIH50" s="151"/>
      <c r="AII50" s="151"/>
      <c r="AIJ50" s="151"/>
      <c r="AIK50" s="151"/>
      <c r="AIL50" s="151"/>
      <c r="AIM50" s="151"/>
      <c r="AIN50" s="151"/>
      <c r="AIO50" s="151"/>
      <c r="AIP50" s="151"/>
      <c r="AIQ50" s="151"/>
      <c r="AIR50" s="151"/>
      <c r="AIS50" s="151"/>
      <c r="AIT50" s="151"/>
      <c r="AIU50" s="151"/>
      <c r="AIV50" s="151"/>
      <c r="AIW50" s="151"/>
      <c r="AIX50" s="151"/>
      <c r="AIY50" s="151"/>
      <c r="AIZ50" s="151"/>
      <c r="AJA50" s="151"/>
      <c r="AJB50" s="151"/>
      <c r="AJC50" s="151"/>
      <c r="AJD50" s="151"/>
      <c r="AJE50" s="151"/>
      <c r="AJF50" s="151"/>
      <c r="AJG50" s="151"/>
      <c r="AJH50" s="151"/>
      <c r="AJI50" s="151"/>
      <c r="AJJ50" s="151"/>
      <c r="AJK50" s="151"/>
      <c r="AJL50" s="151"/>
      <c r="AJM50" s="151"/>
      <c r="AJN50" s="151"/>
      <c r="AJO50" s="151"/>
      <c r="AJP50" s="151"/>
      <c r="AJQ50" s="151"/>
      <c r="AJR50" s="151"/>
      <c r="AJS50" s="151"/>
      <c r="AJT50" s="151"/>
      <c r="AJU50" s="151"/>
      <c r="AJV50" s="151"/>
      <c r="AJW50" s="151"/>
      <c r="AJX50" s="151"/>
      <c r="AJY50" s="151"/>
      <c r="AJZ50" s="151"/>
      <c r="AKA50" s="151"/>
      <c r="AKB50" s="151"/>
      <c r="AKC50" s="151"/>
      <c r="AKD50" s="151"/>
      <c r="AKE50" s="151"/>
      <c r="AKF50" s="151"/>
      <c r="AKG50" s="151"/>
      <c r="AKH50" s="151"/>
      <c r="AKI50" s="151"/>
      <c r="AKJ50" s="151"/>
      <c r="AKK50" s="151"/>
      <c r="AKL50" s="151"/>
      <c r="AKM50" s="151"/>
      <c r="AKN50" s="151"/>
      <c r="AKO50" s="151"/>
      <c r="AKP50" s="151"/>
      <c r="AKQ50" s="151"/>
      <c r="AKR50" s="151"/>
      <c r="AKS50" s="151"/>
      <c r="AKT50" s="151"/>
      <c r="AKU50" s="151"/>
      <c r="AKV50" s="151"/>
      <c r="AKW50" s="151"/>
      <c r="AKX50" s="151"/>
      <c r="AKY50" s="151"/>
      <c r="AKZ50" s="151"/>
      <c r="ALA50" s="151"/>
      <c r="ALB50" s="151"/>
      <c r="ALC50" s="151"/>
      <c r="ALD50" s="151"/>
      <c r="ALE50" s="151"/>
      <c r="ALF50" s="151"/>
      <c r="ALG50" s="151"/>
      <c r="ALH50" s="151"/>
      <c r="ALI50" s="151"/>
      <c r="ALJ50" s="151"/>
      <c r="ALK50" s="151"/>
      <c r="ALL50" s="151"/>
      <c r="ALM50" s="151"/>
      <c r="ALN50" s="151"/>
      <c r="ALO50" s="151"/>
      <c r="ALP50" s="151"/>
      <c r="ALQ50" s="151"/>
      <c r="ALR50" s="151"/>
      <c r="ALS50" s="151"/>
      <c r="ALT50" s="151"/>
      <c r="ALU50" s="151"/>
      <c r="ALV50" s="151"/>
      <c r="ALW50" s="151"/>
      <c r="ALX50" s="151"/>
      <c r="ALY50" s="151"/>
      <c r="ALZ50" s="151"/>
      <c r="AMA50" s="151"/>
      <c r="AMB50" s="151"/>
      <c r="AMC50" s="151"/>
      <c r="AMD50" s="151"/>
      <c r="AME50" s="151"/>
      <c r="AMF50" s="151"/>
      <c r="AMG50" s="151"/>
      <c r="AMH50" s="151"/>
      <c r="AMI50" s="151"/>
      <c r="AMJ50" s="151"/>
      <c r="AMK50" s="151"/>
      <c r="AML50" s="151"/>
      <c r="AMM50" s="151"/>
      <c r="AMN50" s="151"/>
      <c r="AMO50" s="151"/>
      <c r="AMP50" s="151"/>
      <c r="AMQ50" s="151"/>
      <c r="AMR50" s="151"/>
      <c r="AMS50" s="151"/>
      <c r="AMT50" s="151"/>
      <c r="AMU50" s="151"/>
      <c r="AMV50" s="151"/>
      <c r="AMW50" s="151"/>
      <c r="AMX50" s="151"/>
      <c r="AMY50" s="151"/>
      <c r="AMZ50" s="151"/>
      <c r="ANA50" s="151"/>
      <c r="ANB50" s="151"/>
      <c r="ANC50" s="151"/>
      <c r="AND50" s="151"/>
      <c r="ANE50" s="151"/>
      <c r="ANF50" s="151"/>
      <c r="ANG50" s="151"/>
      <c r="ANH50" s="151"/>
      <c r="ANI50" s="151"/>
      <c r="ANJ50" s="151"/>
      <c r="ANK50" s="151"/>
      <c r="ANL50" s="151"/>
      <c r="ANM50" s="151"/>
      <c r="ANN50" s="151"/>
      <c r="ANO50" s="151"/>
      <c r="ANP50" s="151"/>
      <c r="ANQ50" s="151"/>
      <c r="ANR50" s="151"/>
      <c r="ANS50" s="151"/>
      <c r="ANT50" s="151"/>
      <c r="ANU50" s="151"/>
      <c r="ANV50" s="151"/>
      <c r="ANW50" s="151"/>
      <c r="ANX50" s="151"/>
      <c r="ANY50" s="151"/>
      <c r="ANZ50" s="151"/>
      <c r="AOA50" s="151"/>
      <c r="AOB50" s="151"/>
      <c r="AOC50" s="151"/>
      <c r="AOD50" s="151"/>
      <c r="AOE50" s="151"/>
      <c r="AOF50" s="151"/>
      <c r="AOG50" s="151"/>
      <c r="AOH50" s="151"/>
      <c r="AOI50" s="151"/>
      <c r="AOJ50" s="151"/>
      <c r="AOK50" s="151"/>
      <c r="AOL50" s="151"/>
      <c r="AOM50" s="151"/>
      <c r="AON50" s="151"/>
      <c r="AOO50" s="151"/>
      <c r="AOP50" s="151"/>
      <c r="AOQ50" s="151"/>
      <c r="AOR50" s="151"/>
      <c r="AOS50" s="151"/>
      <c r="AOT50" s="151"/>
      <c r="AOU50" s="151"/>
      <c r="AOV50" s="151"/>
      <c r="AOW50" s="151"/>
      <c r="AOX50" s="151"/>
      <c r="AOY50" s="151"/>
      <c r="AOZ50" s="151"/>
      <c r="APA50" s="151"/>
      <c r="APB50" s="151"/>
      <c r="APC50" s="151"/>
      <c r="APD50" s="151"/>
      <c r="APE50" s="151"/>
      <c r="APF50" s="151"/>
      <c r="APG50" s="151"/>
      <c r="APH50" s="151"/>
      <c r="API50" s="151"/>
      <c r="APJ50" s="151"/>
      <c r="APK50" s="151"/>
      <c r="APL50" s="151"/>
      <c r="APM50" s="151"/>
      <c r="APN50" s="151"/>
      <c r="APO50" s="151"/>
      <c r="APP50" s="151"/>
      <c r="APQ50" s="151"/>
      <c r="APR50" s="151"/>
      <c r="APS50" s="151"/>
      <c r="APT50" s="151"/>
      <c r="APU50" s="151"/>
      <c r="APV50" s="151"/>
      <c r="APW50" s="151"/>
      <c r="APX50" s="151"/>
      <c r="APY50" s="151"/>
      <c r="APZ50" s="151"/>
      <c r="AQA50" s="151"/>
      <c r="AQB50" s="151"/>
      <c r="AQC50" s="151"/>
      <c r="AQD50" s="151"/>
      <c r="AQE50" s="151"/>
      <c r="AQF50" s="151"/>
      <c r="AQG50" s="151"/>
      <c r="AQH50" s="151"/>
      <c r="AQI50" s="151"/>
      <c r="AQJ50" s="151"/>
      <c r="AQK50" s="151"/>
      <c r="AQL50" s="151"/>
      <c r="AQM50" s="151"/>
      <c r="AQN50" s="151"/>
      <c r="AQO50" s="151"/>
      <c r="AQP50" s="151"/>
      <c r="AQQ50" s="151"/>
      <c r="AQR50" s="151"/>
      <c r="AQS50" s="151"/>
      <c r="AQT50" s="151"/>
      <c r="AQU50" s="151"/>
      <c r="AQV50" s="151"/>
      <c r="AQW50" s="151"/>
      <c r="AQX50" s="151"/>
      <c r="AQY50" s="151"/>
      <c r="AQZ50" s="151"/>
      <c r="ARA50" s="151"/>
      <c r="ARB50" s="151"/>
      <c r="ARC50" s="151"/>
      <c r="ARD50" s="151"/>
      <c r="ARE50" s="151"/>
      <c r="ARF50" s="151"/>
      <c r="ARG50" s="151"/>
      <c r="ARH50" s="151"/>
      <c r="ARI50" s="151"/>
      <c r="ARJ50" s="151"/>
      <c r="ARK50" s="151"/>
      <c r="ARL50" s="151"/>
      <c r="ARM50" s="151"/>
      <c r="ARN50" s="151"/>
      <c r="ARO50" s="151"/>
      <c r="ARP50" s="151"/>
      <c r="ARQ50" s="151"/>
      <c r="ARR50" s="151"/>
      <c r="ARS50" s="151"/>
      <c r="ART50" s="151"/>
      <c r="ARU50" s="151"/>
      <c r="ARV50" s="151"/>
      <c r="ARW50" s="151"/>
      <c r="ARX50" s="151"/>
      <c r="ARY50" s="151"/>
      <c r="ARZ50" s="151"/>
      <c r="ASA50" s="151"/>
      <c r="ASB50" s="151"/>
      <c r="ASC50" s="151"/>
      <c r="ASD50" s="151"/>
      <c r="ASE50" s="151"/>
      <c r="ASF50" s="151"/>
      <c r="ASG50" s="151"/>
      <c r="ASH50" s="151"/>
      <c r="ASI50" s="151"/>
      <c r="ASJ50" s="151"/>
      <c r="ASK50" s="151"/>
      <c r="ASL50" s="151"/>
      <c r="ASM50" s="151"/>
      <c r="ASN50" s="151"/>
      <c r="ASO50" s="151"/>
      <c r="ASP50" s="151"/>
      <c r="ASQ50" s="151"/>
      <c r="ASR50" s="151"/>
      <c r="ASS50" s="151"/>
      <c r="AST50" s="151"/>
      <c r="ASU50" s="151"/>
      <c r="ASV50" s="151"/>
      <c r="ASW50" s="151"/>
      <c r="ASX50" s="151"/>
      <c r="ASY50" s="151"/>
      <c r="ASZ50" s="151"/>
      <c r="ATA50" s="151"/>
      <c r="ATB50" s="151"/>
      <c r="ATC50" s="151"/>
      <c r="ATD50" s="151"/>
      <c r="ATE50" s="151"/>
      <c r="ATF50" s="151"/>
      <c r="ATG50" s="151"/>
      <c r="ATH50" s="151"/>
      <c r="ATI50" s="151"/>
      <c r="ATJ50" s="151"/>
      <c r="ATK50" s="151"/>
      <c r="ATL50" s="151"/>
      <c r="ATM50" s="151"/>
      <c r="ATN50" s="151"/>
      <c r="ATO50" s="151"/>
      <c r="ATP50" s="151"/>
      <c r="ATQ50" s="151"/>
      <c r="ATR50" s="151"/>
      <c r="ATS50" s="151"/>
      <c r="ATT50" s="151"/>
      <c r="ATU50" s="151"/>
      <c r="ATV50" s="151"/>
      <c r="ATW50" s="151"/>
      <c r="ATX50" s="151"/>
      <c r="ATY50" s="151"/>
      <c r="ATZ50" s="151"/>
      <c r="AUA50" s="151"/>
      <c r="AUB50" s="151"/>
      <c r="AUC50" s="151"/>
      <c r="AUD50" s="151"/>
      <c r="AUE50" s="151"/>
      <c r="AUF50" s="151"/>
      <c r="AUG50" s="151"/>
      <c r="AUH50" s="151"/>
      <c r="AUI50" s="151"/>
      <c r="AUJ50" s="151"/>
      <c r="AUK50" s="151"/>
      <c r="AUL50" s="151"/>
      <c r="AUM50" s="151"/>
      <c r="AUN50" s="151"/>
      <c r="AUO50" s="151"/>
      <c r="AUP50" s="151"/>
      <c r="AUQ50" s="151"/>
      <c r="AUR50" s="151"/>
      <c r="AUS50" s="151"/>
      <c r="AUT50" s="151"/>
      <c r="AUU50" s="151"/>
      <c r="AUV50" s="151"/>
      <c r="AUW50" s="151"/>
      <c r="AUX50" s="151"/>
      <c r="AUY50" s="151"/>
      <c r="AUZ50" s="151"/>
      <c r="AVA50" s="151"/>
      <c r="AVB50" s="151"/>
      <c r="AVC50" s="151"/>
      <c r="AVD50" s="151"/>
      <c r="AVE50" s="151"/>
      <c r="AVF50" s="151"/>
      <c r="AVG50" s="151"/>
      <c r="AVH50" s="151"/>
      <c r="AVI50" s="151"/>
      <c r="AVJ50" s="151"/>
      <c r="AVK50" s="151"/>
      <c r="AVL50" s="151"/>
      <c r="AVM50" s="151"/>
      <c r="AVN50" s="151"/>
      <c r="AVO50" s="151"/>
      <c r="AVP50" s="151"/>
      <c r="AVQ50" s="151"/>
      <c r="AVR50" s="151"/>
      <c r="AVS50" s="151"/>
      <c r="AVT50" s="151"/>
      <c r="AVU50" s="151"/>
      <c r="AVV50" s="151"/>
      <c r="AVW50" s="151"/>
      <c r="AVX50" s="151"/>
      <c r="AVY50" s="151"/>
      <c r="AVZ50" s="151"/>
      <c r="AWA50" s="151"/>
      <c r="AWB50" s="151"/>
      <c r="AWC50" s="151"/>
      <c r="AWD50" s="151"/>
      <c r="AWE50" s="151"/>
      <c r="AWF50" s="151"/>
      <c r="AWG50" s="151"/>
      <c r="AWH50" s="151"/>
      <c r="AWI50" s="151"/>
      <c r="AWJ50" s="151"/>
      <c r="AWK50" s="151"/>
      <c r="AWL50" s="151"/>
      <c r="AWM50" s="151"/>
      <c r="AWN50" s="151"/>
      <c r="AWO50" s="151"/>
      <c r="AWP50" s="151"/>
      <c r="AWQ50" s="151"/>
      <c r="AWR50" s="151"/>
      <c r="AWS50" s="151"/>
      <c r="AWT50" s="151"/>
      <c r="AWU50" s="151"/>
      <c r="AWV50" s="151"/>
      <c r="AWW50" s="151"/>
      <c r="AWX50" s="151"/>
      <c r="AWY50" s="151"/>
      <c r="AWZ50" s="151"/>
      <c r="AXA50" s="151"/>
      <c r="AXB50" s="151"/>
      <c r="AXC50" s="151"/>
      <c r="AXD50" s="151"/>
      <c r="AXE50" s="151"/>
      <c r="AXF50" s="151"/>
      <c r="AXG50" s="151"/>
      <c r="AXH50" s="151"/>
      <c r="AXI50" s="151"/>
      <c r="AXJ50" s="151"/>
      <c r="AXK50" s="151"/>
      <c r="AXL50" s="151"/>
      <c r="AXM50" s="151"/>
      <c r="AXN50" s="151"/>
      <c r="AXO50" s="151"/>
      <c r="AXP50" s="151"/>
      <c r="AXQ50" s="151"/>
      <c r="AXR50" s="151"/>
      <c r="AXS50" s="151"/>
      <c r="AXT50" s="151"/>
      <c r="AXU50" s="151"/>
      <c r="AXV50" s="151"/>
      <c r="AXW50" s="151"/>
      <c r="AXX50" s="151"/>
      <c r="AXY50" s="151"/>
      <c r="AXZ50" s="151"/>
      <c r="AYA50" s="151"/>
      <c r="AYB50" s="151"/>
      <c r="AYC50" s="151"/>
      <c r="AYD50" s="151"/>
      <c r="AYE50" s="151"/>
      <c r="AYF50" s="151"/>
      <c r="AYG50" s="151"/>
      <c r="AYH50" s="151"/>
      <c r="AYI50" s="151"/>
      <c r="AYJ50" s="151"/>
      <c r="AYK50" s="151"/>
      <c r="AYL50" s="151"/>
      <c r="AYM50" s="151"/>
      <c r="AYN50" s="151"/>
      <c r="AYO50" s="151"/>
      <c r="AYP50" s="151"/>
      <c r="AYQ50" s="151"/>
      <c r="AYR50" s="151"/>
      <c r="AYS50" s="151"/>
      <c r="AYT50" s="151"/>
      <c r="AYU50" s="151"/>
      <c r="AYV50" s="151"/>
      <c r="AYW50" s="151"/>
      <c r="AYX50" s="151"/>
      <c r="AYY50" s="151"/>
      <c r="AYZ50" s="151"/>
      <c r="AZA50" s="151"/>
      <c r="AZB50" s="151"/>
      <c r="AZC50" s="151"/>
      <c r="AZD50" s="151"/>
      <c r="AZE50" s="151"/>
      <c r="AZF50" s="151"/>
      <c r="AZG50" s="151"/>
      <c r="AZH50" s="151"/>
      <c r="AZI50" s="151"/>
      <c r="AZJ50" s="151"/>
      <c r="AZK50" s="151"/>
      <c r="AZL50" s="151"/>
      <c r="AZM50" s="151"/>
      <c r="AZN50" s="151"/>
      <c r="AZO50" s="151"/>
      <c r="AZP50" s="151"/>
      <c r="AZQ50" s="151"/>
      <c r="AZR50" s="151"/>
      <c r="AZS50" s="151"/>
      <c r="AZT50" s="151"/>
      <c r="AZU50" s="151"/>
      <c r="AZV50" s="151"/>
      <c r="AZW50" s="151"/>
      <c r="AZX50" s="151"/>
      <c r="AZY50" s="151"/>
      <c r="AZZ50" s="151"/>
      <c r="BAA50" s="151"/>
      <c r="BAB50" s="151"/>
      <c r="BAC50" s="151"/>
      <c r="BAD50" s="151"/>
      <c r="BAE50" s="151"/>
      <c r="BAF50" s="151"/>
      <c r="BAG50" s="151"/>
      <c r="BAH50" s="151"/>
      <c r="BAI50" s="151"/>
      <c r="BAJ50" s="151"/>
      <c r="BAK50" s="151"/>
      <c r="BAL50" s="151"/>
      <c r="BAM50" s="151"/>
      <c r="BAN50" s="151"/>
      <c r="BAO50" s="151"/>
      <c r="BAP50" s="151"/>
      <c r="BAQ50" s="151"/>
      <c r="BAR50" s="151"/>
      <c r="BAS50" s="151"/>
      <c r="BAT50" s="151"/>
      <c r="BAU50" s="151"/>
      <c r="BAV50" s="151"/>
      <c r="BAW50" s="151"/>
      <c r="BAX50" s="151"/>
      <c r="BAY50" s="151"/>
      <c r="BAZ50" s="151"/>
      <c r="BBA50" s="151"/>
      <c r="BBB50" s="151"/>
      <c r="BBC50" s="151"/>
      <c r="BBD50" s="151"/>
      <c r="BBE50" s="151"/>
      <c r="BBF50" s="151"/>
      <c r="BBG50" s="151"/>
      <c r="BBH50" s="151"/>
      <c r="BBI50" s="151"/>
      <c r="BBJ50" s="151"/>
      <c r="BBK50" s="151"/>
      <c r="BBL50" s="151"/>
      <c r="BBM50" s="151"/>
      <c r="BBN50" s="151"/>
      <c r="BBO50" s="151"/>
      <c r="BBP50" s="151"/>
      <c r="BBQ50" s="151"/>
      <c r="BBR50" s="151"/>
      <c r="BBS50" s="151"/>
      <c r="BBT50" s="151"/>
      <c r="BBU50" s="151"/>
      <c r="BBV50" s="151"/>
      <c r="BBW50" s="151"/>
      <c r="BBX50" s="151"/>
      <c r="BBY50" s="151"/>
      <c r="BBZ50" s="151"/>
      <c r="BCA50" s="151"/>
      <c r="BCB50" s="151"/>
      <c r="BCC50" s="151"/>
      <c r="BCD50" s="151"/>
      <c r="BCE50" s="151"/>
      <c r="BCF50" s="151"/>
      <c r="BCG50" s="151"/>
      <c r="BCH50" s="151"/>
      <c r="BCI50" s="151"/>
      <c r="BCJ50" s="151"/>
      <c r="BCK50" s="151"/>
      <c r="BCL50" s="151"/>
      <c r="BCM50" s="151"/>
      <c r="BCN50" s="151"/>
      <c r="BCO50" s="151"/>
      <c r="BCP50" s="151"/>
      <c r="BCQ50" s="151"/>
      <c r="BCR50" s="151"/>
      <c r="BCS50" s="151"/>
      <c r="BCT50" s="151"/>
      <c r="BCU50" s="151"/>
      <c r="BCV50" s="151"/>
      <c r="BCW50" s="151"/>
      <c r="BCX50" s="151"/>
      <c r="BCY50" s="151"/>
      <c r="BCZ50" s="151"/>
      <c r="BDA50" s="151"/>
      <c r="BDB50" s="151"/>
      <c r="BDC50" s="151"/>
      <c r="BDD50" s="151"/>
      <c r="BDE50" s="151"/>
      <c r="BDF50" s="151"/>
      <c r="BDG50" s="151"/>
      <c r="BDH50" s="151"/>
      <c r="BDI50" s="151"/>
      <c r="BDJ50" s="151"/>
      <c r="BDK50" s="151"/>
      <c r="BDL50" s="151"/>
      <c r="BDM50" s="151"/>
      <c r="BDN50" s="151"/>
      <c r="BDO50" s="151"/>
      <c r="BDP50" s="151"/>
      <c r="BDQ50" s="151"/>
      <c r="BDR50" s="151"/>
      <c r="BDS50" s="151"/>
      <c r="BDT50" s="151"/>
      <c r="BDU50" s="151"/>
      <c r="BDV50" s="151"/>
      <c r="BDW50" s="151"/>
      <c r="BDX50" s="151"/>
      <c r="BDY50" s="151"/>
      <c r="BDZ50" s="151"/>
      <c r="BEA50" s="151"/>
      <c r="BEB50" s="151"/>
      <c r="BEC50" s="151"/>
      <c r="BED50" s="151"/>
      <c r="BEE50" s="151"/>
      <c r="BEF50" s="151"/>
      <c r="BEG50" s="151"/>
      <c r="BEH50" s="151"/>
      <c r="BEI50" s="151"/>
      <c r="BEJ50" s="151"/>
      <c r="BEK50" s="151"/>
      <c r="BEL50" s="151"/>
      <c r="BEM50" s="151"/>
      <c r="BEN50" s="151"/>
      <c r="BEO50" s="151"/>
      <c r="BEP50" s="151"/>
      <c r="BEQ50" s="151"/>
      <c r="BER50" s="151"/>
      <c r="BES50" s="151"/>
      <c r="BET50" s="151"/>
      <c r="BEU50" s="151"/>
      <c r="BEV50" s="151"/>
      <c r="BEW50" s="151"/>
      <c r="BEX50" s="151"/>
      <c r="BEY50" s="151"/>
      <c r="BEZ50" s="151"/>
      <c r="BFA50" s="151"/>
      <c r="BFB50" s="151"/>
      <c r="BFC50" s="151"/>
      <c r="BFD50" s="151"/>
      <c r="BFE50" s="151"/>
      <c r="BFF50" s="151"/>
      <c r="BFG50" s="151"/>
      <c r="BFH50" s="151"/>
      <c r="BFI50" s="151"/>
      <c r="BFJ50" s="151"/>
      <c r="BFK50" s="151"/>
      <c r="BFL50" s="151"/>
      <c r="BFM50" s="151"/>
      <c r="BFN50" s="151"/>
      <c r="BFO50" s="151"/>
      <c r="BFP50" s="151"/>
      <c r="BFQ50" s="151"/>
      <c r="BFR50" s="151"/>
      <c r="BFS50" s="151"/>
      <c r="BFT50" s="151"/>
      <c r="BFU50" s="151"/>
      <c r="BFV50" s="151"/>
      <c r="BFW50" s="151"/>
      <c r="BFX50" s="151"/>
      <c r="BFY50" s="151"/>
      <c r="BFZ50" s="151"/>
      <c r="BGA50" s="151"/>
      <c r="BGB50" s="151"/>
      <c r="BGC50" s="151"/>
      <c r="BGD50" s="151"/>
      <c r="BGE50" s="151"/>
      <c r="BGF50" s="151"/>
      <c r="BGG50" s="151"/>
      <c r="BGH50" s="151"/>
      <c r="BGI50" s="151"/>
      <c r="BGJ50" s="151"/>
      <c r="BGK50" s="151"/>
      <c r="BGL50" s="151"/>
      <c r="BGM50" s="151"/>
      <c r="BGN50" s="151"/>
      <c r="BGO50" s="151"/>
      <c r="BGP50" s="151"/>
      <c r="BGQ50" s="151"/>
      <c r="BGR50" s="151"/>
      <c r="BGS50" s="151"/>
      <c r="BGT50" s="151"/>
      <c r="BGU50" s="151"/>
      <c r="BGV50" s="151"/>
      <c r="BGW50" s="151"/>
      <c r="BGX50" s="151"/>
      <c r="BGY50" s="151"/>
      <c r="BGZ50" s="151"/>
      <c r="BHA50" s="151"/>
      <c r="BHB50" s="151"/>
      <c r="BHC50" s="151"/>
      <c r="BHD50" s="151"/>
      <c r="BHE50" s="151"/>
      <c r="BHF50" s="151"/>
      <c r="BHG50" s="151"/>
      <c r="BHH50" s="151"/>
      <c r="BHI50" s="151"/>
      <c r="BHJ50" s="151"/>
      <c r="BHK50" s="151"/>
      <c r="BHL50" s="151"/>
      <c r="BHM50" s="151"/>
      <c r="BHN50" s="151"/>
      <c r="BHO50" s="151"/>
      <c r="BHP50" s="151"/>
      <c r="BHQ50" s="151"/>
      <c r="BHR50" s="151"/>
      <c r="BHS50" s="151"/>
      <c r="BHT50" s="151"/>
      <c r="BHU50" s="151"/>
      <c r="BHV50" s="151"/>
      <c r="BHW50" s="151"/>
      <c r="BHX50" s="151"/>
      <c r="BHY50" s="151"/>
      <c r="BHZ50" s="151"/>
      <c r="BIA50" s="151"/>
      <c r="BIB50" s="151"/>
      <c r="BIC50" s="151"/>
      <c r="BID50" s="151"/>
      <c r="BIE50" s="151"/>
      <c r="BIF50" s="151"/>
      <c r="BIG50" s="151"/>
      <c r="BIH50" s="151"/>
      <c r="BII50" s="151"/>
      <c r="BIJ50" s="151"/>
      <c r="BIK50" s="151"/>
      <c r="BIL50" s="151"/>
      <c r="BIM50" s="151"/>
      <c r="BIN50" s="151"/>
      <c r="BIO50" s="151"/>
      <c r="BIP50" s="151"/>
      <c r="BIQ50" s="151"/>
      <c r="BIR50" s="151"/>
      <c r="BIS50" s="151"/>
      <c r="BIT50" s="151"/>
      <c r="BIU50" s="151"/>
      <c r="BIV50" s="151"/>
      <c r="BIW50" s="151"/>
      <c r="BIX50" s="151"/>
      <c r="BIY50" s="151"/>
      <c r="BIZ50" s="151"/>
      <c r="BJA50" s="151"/>
      <c r="BJB50" s="151"/>
      <c r="BJC50" s="151"/>
      <c r="BJD50" s="151"/>
      <c r="BJE50" s="151"/>
      <c r="BJF50" s="151"/>
      <c r="BJG50" s="151"/>
      <c r="BJH50" s="151"/>
      <c r="BJI50" s="151"/>
      <c r="BJJ50" s="151"/>
      <c r="BJK50" s="151"/>
      <c r="BJL50" s="151"/>
      <c r="BJM50" s="151"/>
      <c r="BJN50" s="151"/>
      <c r="BJO50" s="151"/>
      <c r="BJP50" s="151"/>
      <c r="BJQ50" s="151"/>
      <c r="BJR50" s="151"/>
      <c r="BJS50" s="151"/>
      <c r="BJT50" s="151"/>
      <c r="BJU50" s="151"/>
      <c r="BJV50" s="151"/>
      <c r="BJW50" s="151"/>
      <c r="BJX50" s="151"/>
      <c r="BJY50" s="151"/>
      <c r="BJZ50" s="151"/>
      <c r="BKA50" s="151"/>
      <c r="BKB50" s="151"/>
      <c r="BKC50" s="151"/>
      <c r="BKD50" s="151"/>
      <c r="BKE50" s="151"/>
      <c r="BKF50" s="151"/>
      <c r="BKG50" s="151"/>
      <c r="BKH50" s="151"/>
      <c r="BKI50" s="151"/>
      <c r="BKJ50" s="151"/>
      <c r="BKK50" s="151"/>
      <c r="BKL50" s="151"/>
      <c r="BKM50" s="151"/>
      <c r="BKN50" s="151"/>
      <c r="BKO50" s="151"/>
      <c r="BKP50" s="151"/>
      <c r="BKQ50" s="151"/>
      <c r="BKR50" s="151"/>
      <c r="BKS50" s="151"/>
      <c r="BKT50" s="151"/>
      <c r="BKU50" s="151"/>
      <c r="BKV50" s="151"/>
      <c r="BKW50" s="151"/>
      <c r="BKX50" s="151"/>
      <c r="BKY50" s="151"/>
      <c r="BKZ50" s="151"/>
      <c r="BLA50" s="151"/>
      <c r="BLB50" s="151"/>
      <c r="BLC50" s="151"/>
      <c r="BLD50" s="151"/>
      <c r="BLE50" s="151"/>
      <c r="BLF50" s="151"/>
      <c r="BLG50" s="151"/>
      <c r="BLH50" s="151"/>
      <c r="BLI50" s="151"/>
      <c r="BLJ50" s="151"/>
      <c r="BLK50" s="151"/>
      <c r="BLL50" s="151"/>
      <c r="BLM50" s="151"/>
      <c r="BLN50" s="151"/>
      <c r="BLO50" s="151"/>
      <c r="BLP50" s="151"/>
      <c r="BLQ50" s="151"/>
      <c r="BLR50" s="151"/>
      <c r="BLS50" s="151"/>
      <c r="BLT50" s="151"/>
      <c r="BLU50" s="151"/>
      <c r="BLV50" s="151"/>
      <c r="BLW50" s="151"/>
      <c r="BLX50" s="151"/>
      <c r="BLY50" s="151"/>
      <c r="BLZ50" s="151"/>
      <c r="BMA50" s="151"/>
      <c r="BMB50" s="151"/>
      <c r="BMC50" s="151"/>
      <c r="BMD50" s="151"/>
      <c r="BME50" s="151"/>
      <c r="BMF50" s="151"/>
      <c r="BMG50" s="151"/>
      <c r="BMH50" s="151"/>
      <c r="BMI50" s="151"/>
      <c r="BMJ50" s="151"/>
      <c r="BMK50" s="151"/>
      <c r="BML50" s="151"/>
      <c r="BMM50" s="151"/>
      <c r="BMN50" s="151"/>
      <c r="BMO50" s="151"/>
      <c r="BMP50" s="151"/>
      <c r="BMQ50" s="151"/>
      <c r="BMR50" s="151"/>
      <c r="BMS50" s="151"/>
      <c r="BMT50" s="151"/>
      <c r="BMU50" s="151"/>
      <c r="BMV50" s="151"/>
      <c r="BMW50" s="151"/>
      <c r="BMX50" s="151"/>
      <c r="BMY50" s="151"/>
      <c r="BMZ50" s="151"/>
      <c r="BNA50" s="151"/>
      <c r="BNB50" s="151"/>
      <c r="BNC50" s="151"/>
      <c r="BND50" s="151"/>
      <c r="BNE50" s="151"/>
      <c r="BNF50" s="151"/>
      <c r="BNG50" s="151"/>
      <c r="BNH50" s="151"/>
      <c r="BNI50" s="151"/>
      <c r="BNJ50" s="151"/>
      <c r="BNK50" s="151"/>
      <c r="BNL50" s="151"/>
      <c r="BNM50" s="151"/>
      <c r="BNN50" s="151"/>
      <c r="BNO50" s="151"/>
      <c r="BNP50" s="151"/>
      <c r="BNQ50" s="151"/>
      <c r="BNR50" s="151"/>
      <c r="BNS50" s="151"/>
      <c r="BNT50" s="151"/>
      <c r="BNU50" s="151"/>
      <c r="BNV50" s="151"/>
      <c r="BNW50" s="151"/>
      <c r="BNX50" s="151"/>
      <c r="BNY50" s="151"/>
      <c r="BNZ50" s="151"/>
      <c r="BOA50" s="151"/>
      <c r="BOB50" s="151"/>
      <c r="BOC50" s="151"/>
      <c r="BOD50" s="151"/>
      <c r="BOE50" s="151"/>
      <c r="BOF50" s="151"/>
      <c r="BOG50" s="151"/>
      <c r="BOH50" s="151"/>
      <c r="BOI50" s="151"/>
      <c r="BOJ50" s="151"/>
      <c r="BOK50" s="151"/>
      <c r="BOL50" s="151"/>
      <c r="BOM50" s="151"/>
      <c r="BON50" s="151"/>
      <c r="BOO50" s="151"/>
      <c r="BOP50" s="151"/>
      <c r="BOQ50" s="151"/>
      <c r="BOR50" s="151"/>
      <c r="BOS50" s="151"/>
      <c r="BOT50" s="151"/>
      <c r="BOU50" s="151"/>
      <c r="BOV50" s="151"/>
      <c r="BOW50" s="151"/>
      <c r="BOX50" s="151"/>
      <c r="BOY50" s="151"/>
      <c r="BOZ50" s="151"/>
      <c r="BPA50" s="151"/>
      <c r="BPB50" s="151"/>
      <c r="BPC50" s="151"/>
      <c r="BPD50" s="151"/>
      <c r="BPE50" s="151"/>
      <c r="BPF50" s="151"/>
      <c r="BPG50" s="151"/>
      <c r="BPH50" s="151"/>
      <c r="BPI50" s="151"/>
      <c r="BPJ50" s="151"/>
      <c r="BPK50" s="151"/>
      <c r="BPL50" s="151"/>
      <c r="BPM50" s="151"/>
      <c r="BPN50" s="151"/>
      <c r="BPO50" s="151"/>
      <c r="BPP50" s="151"/>
      <c r="BPQ50" s="151"/>
      <c r="BPR50" s="151"/>
      <c r="BPS50" s="151"/>
      <c r="BPT50" s="151"/>
      <c r="BPU50" s="151"/>
      <c r="BPV50" s="151"/>
      <c r="BPW50" s="151"/>
      <c r="BPX50" s="151"/>
      <c r="BPY50" s="151"/>
      <c r="BPZ50" s="151"/>
      <c r="BQA50" s="151"/>
      <c r="BQB50" s="151"/>
      <c r="BQC50" s="151"/>
      <c r="BQD50" s="151"/>
      <c r="BQE50" s="151"/>
      <c r="BQF50" s="151"/>
      <c r="BQG50" s="151"/>
      <c r="BQH50" s="151"/>
      <c r="BQI50" s="151"/>
      <c r="BQJ50" s="151"/>
      <c r="BQK50" s="151"/>
      <c r="BQL50" s="151"/>
      <c r="BQM50" s="151"/>
      <c r="BQN50" s="151"/>
      <c r="BQO50" s="151"/>
      <c r="BQP50" s="151"/>
      <c r="BQQ50" s="151"/>
      <c r="BQR50" s="151"/>
      <c r="BQS50" s="151"/>
      <c r="BQT50" s="151"/>
      <c r="BQU50" s="151"/>
      <c r="BQV50" s="151"/>
      <c r="BQW50" s="151"/>
      <c r="BQX50" s="151"/>
      <c r="BQY50" s="151"/>
      <c r="BQZ50" s="151"/>
      <c r="BRA50" s="151"/>
      <c r="BRB50" s="151"/>
      <c r="BRC50" s="151"/>
      <c r="BRD50" s="151"/>
      <c r="BRE50" s="151"/>
      <c r="BRF50" s="151"/>
      <c r="BRG50" s="151"/>
      <c r="BRH50" s="151"/>
      <c r="BRI50" s="151"/>
      <c r="BRJ50" s="151"/>
      <c r="BRK50" s="151"/>
      <c r="BRL50" s="151"/>
      <c r="BRM50" s="151"/>
      <c r="BRN50" s="151"/>
      <c r="BRO50" s="151"/>
      <c r="BRP50" s="151"/>
      <c r="BRQ50" s="151"/>
      <c r="BRR50" s="151"/>
      <c r="BRS50" s="151"/>
      <c r="BRT50" s="151"/>
      <c r="BRU50" s="151"/>
      <c r="BRV50" s="151"/>
      <c r="BRW50" s="151"/>
      <c r="BRX50" s="151"/>
      <c r="BRY50" s="151"/>
      <c r="BRZ50" s="151"/>
      <c r="BSA50" s="151"/>
      <c r="BSB50" s="151"/>
      <c r="BSC50" s="151"/>
      <c r="BSD50" s="151"/>
      <c r="BSE50" s="151"/>
      <c r="BSF50" s="151"/>
      <c r="BSG50" s="151"/>
      <c r="BSH50" s="151"/>
      <c r="BSI50" s="151"/>
      <c r="BSJ50" s="151"/>
      <c r="BSK50" s="151"/>
      <c r="BSL50" s="151"/>
      <c r="BSM50" s="151"/>
      <c r="BSN50" s="151"/>
      <c r="BSO50" s="151"/>
      <c r="BSP50" s="151"/>
      <c r="BSQ50" s="151"/>
      <c r="BSR50" s="151"/>
      <c r="BSS50" s="151"/>
      <c r="BST50" s="151"/>
      <c r="BSU50" s="151"/>
      <c r="BSV50" s="151"/>
      <c r="BSW50" s="151"/>
      <c r="BSX50" s="151"/>
      <c r="BSY50" s="151"/>
      <c r="BSZ50" s="151"/>
      <c r="BTA50" s="151"/>
      <c r="BTB50" s="151"/>
      <c r="BTC50" s="151"/>
      <c r="BTD50" s="151"/>
      <c r="BTE50" s="151"/>
      <c r="BTF50" s="151"/>
      <c r="BTG50" s="151"/>
      <c r="BTH50" s="151"/>
      <c r="BTI50" s="151"/>
      <c r="BTJ50" s="151"/>
      <c r="BTK50" s="151"/>
      <c r="BTL50" s="151"/>
      <c r="BTM50" s="151"/>
      <c r="BTN50" s="151"/>
      <c r="BTO50" s="151"/>
      <c r="BTP50" s="151"/>
      <c r="BTQ50" s="151"/>
      <c r="BTR50" s="151"/>
      <c r="BTS50" s="151"/>
      <c r="BTT50" s="151"/>
      <c r="BTU50" s="151"/>
      <c r="BTV50" s="151"/>
      <c r="BTW50" s="151"/>
      <c r="BTX50" s="151"/>
      <c r="BTY50" s="151"/>
      <c r="BTZ50" s="151"/>
      <c r="BUA50" s="151"/>
      <c r="BUB50" s="151"/>
      <c r="BUC50" s="151"/>
      <c r="BUD50" s="151"/>
      <c r="BUE50" s="151"/>
      <c r="BUF50" s="151"/>
      <c r="BUG50" s="151"/>
      <c r="BUH50" s="151"/>
      <c r="BUI50" s="151"/>
      <c r="BUJ50" s="151"/>
      <c r="BUK50" s="151"/>
      <c r="BUL50" s="151"/>
      <c r="BUM50" s="151"/>
      <c r="BUN50" s="151"/>
      <c r="BUO50" s="151"/>
      <c r="BUP50" s="151"/>
      <c r="BUQ50" s="151"/>
      <c r="BUR50" s="151"/>
      <c r="BUS50" s="151"/>
      <c r="BUT50" s="151"/>
      <c r="BUU50" s="151"/>
      <c r="BUV50" s="151"/>
      <c r="BUW50" s="151"/>
      <c r="BUX50" s="151"/>
      <c r="BUY50" s="151"/>
      <c r="BUZ50" s="151"/>
      <c r="BVA50" s="151"/>
      <c r="BVB50" s="151"/>
      <c r="BVC50" s="151"/>
      <c r="BVD50" s="151"/>
      <c r="BVE50" s="151"/>
      <c r="BVF50" s="151"/>
      <c r="BVG50" s="151"/>
      <c r="BVH50" s="151"/>
      <c r="BVI50" s="151"/>
      <c r="BVJ50" s="151"/>
      <c r="BVK50" s="151"/>
      <c r="BVL50" s="151"/>
      <c r="BVM50" s="151"/>
      <c r="BVN50" s="151"/>
      <c r="BVO50" s="151"/>
      <c r="BVP50" s="151"/>
      <c r="BVQ50" s="151"/>
      <c r="BVR50" s="151"/>
      <c r="BVS50" s="151"/>
      <c r="BVT50" s="151"/>
      <c r="BVU50" s="151"/>
      <c r="BVV50" s="151"/>
      <c r="BVW50" s="151"/>
      <c r="BVX50" s="151"/>
      <c r="BVY50" s="151"/>
      <c r="BVZ50" s="151"/>
      <c r="BWA50" s="151"/>
      <c r="BWB50" s="151"/>
      <c r="BWC50" s="151"/>
      <c r="BWD50" s="151"/>
      <c r="BWE50" s="151"/>
      <c r="BWF50" s="151"/>
      <c r="BWG50" s="151"/>
      <c r="BWH50" s="151"/>
      <c r="BWI50" s="151"/>
      <c r="BWJ50" s="151"/>
      <c r="BWK50" s="151"/>
      <c r="BWL50" s="151"/>
      <c r="BWM50" s="151"/>
      <c r="BWN50" s="151"/>
      <c r="BWO50" s="151"/>
      <c r="BWP50" s="151"/>
      <c r="BWQ50" s="151"/>
      <c r="BWR50" s="151"/>
      <c r="BWS50" s="151"/>
      <c r="BWT50" s="151"/>
      <c r="BWU50" s="151"/>
      <c r="BWV50" s="151"/>
      <c r="BWW50" s="151"/>
      <c r="BWX50" s="151"/>
      <c r="BWY50" s="151"/>
      <c r="BWZ50" s="151"/>
      <c r="BXA50" s="151"/>
      <c r="BXB50" s="151"/>
      <c r="BXC50" s="151"/>
      <c r="BXD50" s="151"/>
      <c r="BXE50" s="151"/>
      <c r="BXF50" s="151"/>
      <c r="BXG50" s="151"/>
      <c r="BXH50" s="151"/>
      <c r="BXI50" s="151"/>
      <c r="BXJ50" s="151"/>
      <c r="BXK50" s="151"/>
      <c r="BXL50" s="151"/>
      <c r="BXM50" s="151"/>
      <c r="BXN50" s="151"/>
      <c r="BXO50" s="151"/>
      <c r="BXP50" s="151"/>
      <c r="BXQ50" s="151"/>
      <c r="BXR50" s="151"/>
      <c r="BXS50" s="151"/>
      <c r="BXT50" s="151"/>
      <c r="BXU50" s="151"/>
      <c r="BXV50" s="151"/>
      <c r="BXW50" s="151"/>
      <c r="BXX50" s="151"/>
      <c r="BXY50" s="151"/>
      <c r="BXZ50" s="151"/>
      <c r="BYA50" s="151"/>
      <c r="BYB50" s="151"/>
      <c r="BYC50" s="151"/>
      <c r="BYD50" s="151"/>
      <c r="BYE50" s="151"/>
      <c r="BYF50" s="151"/>
      <c r="BYG50" s="151"/>
      <c r="BYH50" s="151"/>
      <c r="BYI50" s="151"/>
      <c r="BYJ50" s="151"/>
      <c r="BYK50" s="151"/>
      <c r="BYL50" s="151"/>
      <c r="BYM50" s="151"/>
      <c r="BYN50" s="151"/>
      <c r="BYO50" s="151"/>
      <c r="BYP50" s="151"/>
      <c r="BYQ50" s="151"/>
      <c r="BYR50" s="151"/>
      <c r="BYS50" s="151"/>
      <c r="BYT50" s="151"/>
      <c r="BYU50" s="151"/>
      <c r="BYV50" s="151"/>
      <c r="BYW50" s="151"/>
      <c r="BYX50" s="151"/>
      <c r="BYY50" s="151"/>
      <c r="BYZ50" s="151"/>
      <c r="BZA50" s="151"/>
      <c r="BZB50" s="151"/>
      <c r="BZC50" s="151"/>
      <c r="BZD50" s="151"/>
      <c r="BZE50" s="151"/>
      <c r="BZF50" s="151"/>
      <c r="BZG50" s="151"/>
      <c r="BZH50" s="151"/>
      <c r="BZI50" s="151"/>
      <c r="BZJ50" s="151"/>
      <c r="BZK50" s="151"/>
      <c r="BZL50" s="151"/>
      <c r="BZM50" s="151"/>
      <c r="BZN50" s="151"/>
      <c r="BZO50" s="151"/>
      <c r="BZP50" s="151"/>
      <c r="BZQ50" s="151"/>
      <c r="BZR50" s="151"/>
      <c r="BZS50" s="151"/>
      <c r="BZT50" s="151"/>
      <c r="BZU50" s="151"/>
      <c r="BZV50" s="151"/>
      <c r="BZW50" s="151"/>
      <c r="BZX50" s="151"/>
      <c r="BZY50" s="151"/>
      <c r="BZZ50" s="151"/>
      <c r="CAA50" s="151"/>
      <c r="CAB50" s="151"/>
      <c r="CAC50" s="151"/>
      <c r="CAD50" s="151"/>
      <c r="CAE50" s="151"/>
      <c r="CAF50" s="151"/>
      <c r="CAG50" s="151"/>
      <c r="CAH50" s="151"/>
      <c r="CAI50" s="151"/>
      <c r="CAJ50" s="151"/>
      <c r="CAK50" s="151"/>
      <c r="CAL50" s="151"/>
      <c r="CAM50" s="151"/>
      <c r="CAN50" s="151"/>
      <c r="CAO50" s="151"/>
      <c r="CAP50" s="151"/>
      <c r="CAQ50" s="151"/>
      <c r="CAR50" s="151"/>
      <c r="CAS50" s="151"/>
      <c r="CAT50" s="151"/>
      <c r="CAU50" s="151"/>
      <c r="CAV50" s="151"/>
      <c r="CAW50" s="151"/>
      <c r="CAX50" s="151"/>
      <c r="CAY50" s="151"/>
      <c r="CAZ50" s="151"/>
      <c r="CBA50" s="151"/>
      <c r="CBB50" s="151"/>
      <c r="CBC50" s="151"/>
      <c r="CBD50" s="151"/>
      <c r="CBE50" s="151"/>
      <c r="CBF50" s="151"/>
      <c r="CBG50" s="151"/>
      <c r="CBH50" s="151"/>
      <c r="CBI50" s="151"/>
      <c r="CBJ50" s="151"/>
      <c r="CBK50" s="151"/>
      <c r="CBL50" s="151"/>
      <c r="CBM50" s="151"/>
      <c r="CBN50" s="151"/>
      <c r="CBO50" s="151"/>
      <c r="CBP50" s="151"/>
      <c r="CBQ50" s="151"/>
      <c r="CBR50" s="151"/>
      <c r="CBS50" s="151"/>
      <c r="CBT50" s="151"/>
      <c r="CBU50" s="151"/>
      <c r="CBV50" s="151"/>
      <c r="CBW50" s="151"/>
      <c r="CBX50" s="151"/>
      <c r="CBY50" s="151"/>
      <c r="CBZ50" s="151"/>
      <c r="CCA50" s="151"/>
      <c r="CCB50" s="151"/>
      <c r="CCC50" s="151"/>
      <c r="CCD50" s="151"/>
      <c r="CCE50" s="151"/>
      <c r="CCF50" s="151"/>
      <c r="CCG50" s="151"/>
      <c r="CCH50" s="151"/>
      <c r="CCI50" s="151"/>
      <c r="CCJ50" s="151"/>
      <c r="CCK50" s="151"/>
      <c r="CCL50" s="151"/>
      <c r="CCM50" s="151"/>
      <c r="CCN50" s="151"/>
      <c r="CCO50" s="151"/>
      <c r="CCP50" s="151"/>
      <c r="CCQ50" s="151"/>
      <c r="CCR50" s="151"/>
      <c r="CCS50" s="151"/>
      <c r="CCT50" s="151"/>
      <c r="CCU50" s="151"/>
      <c r="CCV50" s="151"/>
      <c r="CCW50" s="151"/>
      <c r="CCX50" s="151"/>
      <c r="CCY50" s="151"/>
      <c r="CCZ50" s="151"/>
      <c r="CDA50" s="151"/>
      <c r="CDB50" s="151"/>
      <c r="CDC50" s="151"/>
      <c r="CDD50" s="151"/>
      <c r="CDE50" s="151"/>
      <c r="CDF50" s="151"/>
      <c r="CDG50" s="151"/>
      <c r="CDH50" s="151"/>
      <c r="CDI50" s="151"/>
      <c r="CDJ50" s="151"/>
      <c r="CDK50" s="151"/>
      <c r="CDL50" s="151"/>
      <c r="CDM50" s="151"/>
      <c r="CDN50" s="151"/>
      <c r="CDO50" s="151"/>
      <c r="CDP50" s="151"/>
      <c r="CDQ50" s="151"/>
      <c r="CDR50" s="151"/>
      <c r="CDS50" s="151"/>
      <c r="CDT50" s="151"/>
      <c r="CDU50" s="151"/>
      <c r="CDV50" s="151"/>
      <c r="CDW50" s="151"/>
      <c r="CDX50" s="151"/>
      <c r="CDY50" s="151"/>
      <c r="CDZ50" s="151"/>
      <c r="CEA50" s="151"/>
      <c r="CEB50" s="151"/>
      <c r="CEC50" s="151"/>
      <c r="CED50" s="151"/>
      <c r="CEE50" s="151"/>
      <c r="CEF50" s="151"/>
      <c r="CEG50" s="151"/>
      <c r="CEH50" s="151"/>
      <c r="CEI50" s="151"/>
      <c r="CEJ50" s="151"/>
      <c r="CEK50" s="151"/>
      <c r="CEL50" s="151"/>
      <c r="CEM50" s="151"/>
      <c r="CEN50" s="151"/>
      <c r="CEO50" s="151"/>
      <c r="CEP50" s="151"/>
      <c r="CEQ50" s="151"/>
      <c r="CER50" s="151"/>
      <c r="CES50" s="151"/>
      <c r="CET50" s="151"/>
      <c r="CEU50" s="151"/>
      <c r="CEV50" s="151"/>
      <c r="CEW50" s="151"/>
      <c r="CEX50" s="151"/>
      <c r="CEY50" s="151"/>
      <c r="CEZ50" s="151"/>
      <c r="CFA50" s="151"/>
      <c r="CFB50" s="151"/>
      <c r="CFC50" s="151"/>
      <c r="CFD50" s="151"/>
      <c r="CFE50" s="151"/>
      <c r="CFF50" s="151"/>
      <c r="CFG50" s="151"/>
      <c r="CFH50" s="151"/>
      <c r="CFI50" s="151"/>
      <c r="CFJ50" s="151"/>
      <c r="CFK50" s="151"/>
      <c r="CFL50" s="151"/>
      <c r="CFM50" s="151"/>
      <c r="CFN50" s="151"/>
      <c r="CFO50" s="151"/>
      <c r="CFP50" s="151"/>
      <c r="CFQ50" s="151"/>
      <c r="CFR50" s="151"/>
      <c r="CFS50" s="151"/>
      <c r="CFT50" s="151"/>
      <c r="CFU50" s="151"/>
      <c r="CFV50" s="151"/>
      <c r="CFW50" s="151"/>
      <c r="CFX50" s="151"/>
      <c r="CFY50" s="151"/>
      <c r="CFZ50" s="151"/>
      <c r="CGA50" s="151"/>
      <c r="CGB50" s="151"/>
      <c r="CGC50" s="151"/>
      <c r="CGD50" s="151"/>
      <c r="CGE50" s="151"/>
      <c r="CGF50" s="151"/>
      <c r="CGG50" s="151"/>
      <c r="CGH50" s="151"/>
      <c r="CGI50" s="151"/>
      <c r="CGJ50" s="151"/>
      <c r="CGK50" s="151"/>
      <c r="CGL50" s="151"/>
      <c r="CGM50" s="151"/>
      <c r="CGN50" s="151"/>
      <c r="CGO50" s="151"/>
      <c r="CGP50" s="151"/>
      <c r="CGQ50" s="151"/>
      <c r="CGR50" s="151"/>
      <c r="CGS50" s="151"/>
      <c r="CGT50" s="151"/>
      <c r="CGU50" s="151"/>
      <c r="CGV50" s="151"/>
      <c r="CGW50" s="151"/>
      <c r="CGX50" s="151"/>
      <c r="CGY50" s="151"/>
      <c r="CGZ50" s="151"/>
      <c r="CHA50" s="151"/>
      <c r="CHB50" s="151"/>
      <c r="CHC50" s="151"/>
      <c r="CHD50" s="151"/>
      <c r="CHE50" s="151"/>
      <c r="CHF50" s="151"/>
      <c r="CHG50" s="151"/>
      <c r="CHH50" s="151"/>
      <c r="CHI50" s="151"/>
      <c r="CHJ50" s="151"/>
      <c r="CHK50" s="151"/>
      <c r="CHL50" s="151"/>
      <c r="CHM50" s="151"/>
      <c r="CHN50" s="151"/>
      <c r="CHO50" s="151"/>
      <c r="CHP50" s="151"/>
      <c r="CHQ50" s="151"/>
      <c r="CHR50" s="151"/>
      <c r="CHS50" s="151"/>
      <c r="CHT50" s="151"/>
      <c r="CHU50" s="151"/>
      <c r="CHV50" s="151"/>
      <c r="CHW50" s="151"/>
      <c r="CHX50" s="151"/>
      <c r="CHY50" s="151"/>
      <c r="CHZ50" s="151"/>
      <c r="CIA50" s="151"/>
      <c r="CIB50" s="151"/>
      <c r="CIC50" s="151"/>
      <c r="CID50" s="151"/>
      <c r="CIE50" s="151"/>
      <c r="CIF50" s="151"/>
      <c r="CIG50" s="151"/>
      <c r="CIH50" s="151"/>
      <c r="CII50" s="151"/>
      <c r="CIJ50" s="151"/>
      <c r="CIK50" s="151"/>
      <c r="CIL50" s="151"/>
      <c r="CIM50" s="151"/>
      <c r="CIN50" s="151"/>
      <c r="CIO50" s="151"/>
      <c r="CIP50" s="151"/>
      <c r="CIQ50" s="151"/>
      <c r="CIR50" s="151"/>
      <c r="CIS50" s="151"/>
      <c r="CIT50" s="151"/>
      <c r="CIU50" s="151"/>
      <c r="CIV50" s="151"/>
      <c r="CIW50" s="151"/>
      <c r="CIX50" s="151"/>
      <c r="CIY50" s="151"/>
      <c r="CIZ50" s="151"/>
      <c r="CJA50" s="151"/>
      <c r="CJB50" s="151"/>
      <c r="CJC50" s="151"/>
      <c r="CJD50" s="151"/>
      <c r="CJE50" s="151"/>
      <c r="CJF50" s="151"/>
      <c r="CJG50" s="151"/>
      <c r="CJH50" s="151"/>
      <c r="CJI50" s="151"/>
      <c r="CJJ50" s="151"/>
      <c r="CJK50" s="151"/>
      <c r="CJL50" s="151"/>
      <c r="CJM50" s="151"/>
      <c r="CJN50" s="151"/>
      <c r="CJO50" s="151"/>
      <c r="CJP50" s="151"/>
      <c r="CJQ50" s="151"/>
      <c r="CJR50" s="151"/>
      <c r="CJS50" s="151"/>
      <c r="CJT50" s="151"/>
      <c r="CJU50" s="151"/>
      <c r="CJV50" s="151"/>
      <c r="CJW50" s="151"/>
      <c r="CJX50" s="151"/>
      <c r="CJY50" s="151"/>
      <c r="CJZ50" s="151"/>
      <c r="CKA50" s="151"/>
      <c r="CKB50" s="151"/>
      <c r="CKC50" s="151"/>
      <c r="CKD50" s="151"/>
      <c r="CKE50" s="151"/>
      <c r="CKF50" s="151"/>
      <c r="CKG50" s="151"/>
      <c r="CKH50" s="151"/>
      <c r="CKI50" s="151"/>
      <c r="CKJ50" s="151"/>
      <c r="CKK50" s="151"/>
      <c r="CKL50" s="151"/>
      <c r="CKM50" s="151"/>
      <c r="CKN50" s="151"/>
      <c r="CKO50" s="151"/>
      <c r="CKP50" s="151"/>
      <c r="CKQ50" s="151"/>
      <c r="CKR50" s="151"/>
      <c r="CKS50" s="151"/>
      <c r="CKT50" s="151"/>
      <c r="CKU50" s="151"/>
      <c r="CKV50" s="151"/>
      <c r="CKW50" s="151"/>
      <c r="CKX50" s="151"/>
      <c r="CKY50" s="151"/>
      <c r="CKZ50" s="151"/>
      <c r="CLA50" s="151"/>
      <c r="CLB50" s="151"/>
      <c r="CLC50" s="151"/>
      <c r="CLD50" s="151"/>
      <c r="CLE50" s="151"/>
      <c r="CLF50" s="151"/>
      <c r="CLG50" s="151"/>
      <c r="CLH50" s="151"/>
      <c r="CLI50" s="151"/>
      <c r="CLJ50" s="151"/>
      <c r="CLK50" s="151"/>
      <c r="CLL50" s="151"/>
      <c r="CLM50" s="151"/>
      <c r="CLN50" s="151"/>
      <c r="CLO50" s="151"/>
      <c r="CLP50" s="151"/>
      <c r="CLQ50" s="151"/>
      <c r="CLR50" s="151"/>
      <c r="CLS50" s="151"/>
      <c r="CLT50" s="151"/>
      <c r="CLU50" s="151"/>
      <c r="CLV50" s="151"/>
      <c r="CLW50" s="151"/>
      <c r="CLX50" s="151"/>
      <c r="CLY50" s="151"/>
      <c r="CLZ50" s="151"/>
      <c r="CMA50" s="151"/>
      <c r="CMB50" s="151"/>
      <c r="CMC50" s="151"/>
      <c r="CMD50" s="151"/>
      <c r="CME50" s="151"/>
      <c r="CMF50" s="151"/>
      <c r="CMG50" s="151"/>
      <c r="CMH50" s="151"/>
      <c r="CMI50" s="151"/>
      <c r="CMJ50" s="151"/>
      <c r="CMK50" s="151"/>
      <c r="CML50" s="151"/>
      <c r="CMM50" s="151"/>
      <c r="CMN50" s="151"/>
      <c r="CMO50" s="151"/>
      <c r="CMP50" s="151"/>
      <c r="CMQ50" s="151"/>
      <c r="CMR50" s="151"/>
      <c r="CMS50" s="151"/>
      <c r="CMT50" s="151"/>
      <c r="CMU50" s="151"/>
      <c r="CMV50" s="151"/>
      <c r="CMW50" s="151"/>
      <c r="CMX50" s="151"/>
      <c r="CMY50" s="151"/>
      <c r="CMZ50" s="151"/>
      <c r="CNA50" s="151"/>
      <c r="CNB50" s="151"/>
      <c r="CNC50" s="151"/>
      <c r="CND50" s="151"/>
      <c r="CNE50" s="151"/>
      <c r="CNF50" s="151"/>
      <c r="CNG50" s="151"/>
      <c r="CNH50" s="151"/>
      <c r="CNI50" s="151"/>
      <c r="CNJ50" s="151"/>
      <c r="CNK50" s="151"/>
      <c r="CNL50" s="151"/>
      <c r="CNM50" s="151"/>
      <c r="CNN50" s="151"/>
      <c r="CNO50" s="151"/>
      <c r="CNP50" s="151"/>
      <c r="CNQ50" s="151"/>
      <c r="CNR50" s="151"/>
      <c r="CNS50" s="151"/>
      <c r="CNT50" s="151"/>
      <c r="CNU50" s="151"/>
      <c r="CNV50" s="151"/>
      <c r="CNW50" s="151"/>
      <c r="CNX50" s="151"/>
      <c r="CNY50" s="151"/>
      <c r="CNZ50" s="151"/>
      <c r="COA50" s="151"/>
      <c r="COB50" s="151"/>
      <c r="COC50" s="151"/>
      <c r="COD50" s="151"/>
      <c r="COE50" s="151"/>
      <c r="COF50" s="151"/>
      <c r="COG50" s="151"/>
      <c r="COH50" s="151"/>
      <c r="COI50" s="151"/>
      <c r="COJ50" s="151"/>
      <c r="COK50" s="151"/>
      <c r="COL50" s="151"/>
      <c r="COM50" s="151"/>
      <c r="CON50" s="151"/>
      <c r="COO50" s="151"/>
      <c r="COP50" s="151"/>
      <c r="COQ50" s="151"/>
      <c r="COR50" s="151"/>
      <c r="COS50" s="151"/>
      <c r="COT50" s="151"/>
      <c r="COU50" s="151"/>
      <c r="COV50" s="151"/>
      <c r="COW50" s="151"/>
      <c r="COX50" s="151"/>
      <c r="COY50" s="151"/>
      <c r="COZ50" s="151"/>
      <c r="CPA50" s="151"/>
      <c r="CPB50" s="151"/>
      <c r="CPC50" s="151"/>
      <c r="CPD50" s="151"/>
      <c r="CPE50" s="151"/>
      <c r="CPF50" s="151"/>
      <c r="CPG50" s="151"/>
      <c r="CPH50" s="151"/>
      <c r="CPI50" s="151"/>
      <c r="CPJ50" s="151"/>
      <c r="CPK50" s="151"/>
      <c r="CPL50" s="151"/>
      <c r="CPM50" s="151"/>
      <c r="CPN50" s="151"/>
      <c r="CPO50" s="151"/>
      <c r="CPP50" s="151"/>
      <c r="CPQ50" s="151"/>
      <c r="CPR50" s="151"/>
      <c r="CPS50" s="151"/>
      <c r="CPT50" s="151"/>
      <c r="CPU50" s="151"/>
      <c r="CPV50" s="151"/>
      <c r="CPW50" s="151"/>
      <c r="CPX50" s="151"/>
      <c r="CPY50" s="151"/>
      <c r="CPZ50" s="151"/>
      <c r="CQA50" s="151"/>
      <c r="CQB50" s="151"/>
      <c r="CQC50" s="151"/>
      <c r="CQD50" s="151"/>
      <c r="CQE50" s="151"/>
      <c r="CQF50" s="151"/>
      <c r="CQG50" s="151"/>
      <c r="CQH50" s="151"/>
      <c r="CQI50" s="151"/>
      <c r="CQJ50" s="151"/>
      <c r="CQK50" s="151"/>
      <c r="CQL50" s="151"/>
      <c r="CQM50" s="151"/>
      <c r="CQN50" s="151"/>
      <c r="CQO50" s="151"/>
      <c r="CQP50" s="151"/>
      <c r="CQQ50" s="151"/>
      <c r="CQR50" s="151"/>
      <c r="CQS50" s="151"/>
      <c r="CQT50" s="151"/>
      <c r="CQU50" s="151"/>
      <c r="CQV50" s="151"/>
      <c r="CQW50" s="151"/>
      <c r="CQX50" s="151"/>
      <c r="CQY50" s="151"/>
      <c r="CQZ50" s="151"/>
      <c r="CRA50" s="151"/>
      <c r="CRB50" s="151"/>
      <c r="CRC50" s="151"/>
      <c r="CRD50" s="151"/>
      <c r="CRE50" s="151"/>
      <c r="CRF50" s="151"/>
      <c r="CRG50" s="151"/>
      <c r="CRH50" s="151"/>
      <c r="CRI50" s="151"/>
      <c r="CRJ50" s="151"/>
      <c r="CRK50" s="151"/>
      <c r="CRL50" s="151"/>
      <c r="CRM50" s="151"/>
      <c r="CRN50" s="151"/>
      <c r="CRO50" s="151"/>
      <c r="CRP50" s="151"/>
      <c r="CRQ50" s="151"/>
      <c r="CRR50" s="151"/>
      <c r="CRS50" s="151"/>
      <c r="CRT50" s="151"/>
      <c r="CRU50" s="151"/>
      <c r="CRV50" s="151"/>
      <c r="CRW50" s="151"/>
      <c r="CRX50" s="151"/>
      <c r="CRY50" s="151"/>
      <c r="CRZ50" s="151"/>
      <c r="CSA50" s="151"/>
      <c r="CSB50" s="151"/>
      <c r="CSC50" s="151"/>
      <c r="CSD50" s="151"/>
      <c r="CSE50" s="151"/>
      <c r="CSF50" s="151"/>
      <c r="CSG50" s="151"/>
      <c r="CSH50" s="151"/>
      <c r="CSI50" s="151"/>
      <c r="CSJ50" s="151"/>
      <c r="CSK50" s="151"/>
      <c r="CSL50" s="151"/>
      <c r="CSM50" s="151"/>
      <c r="CSN50" s="151"/>
      <c r="CSO50" s="151"/>
      <c r="CSP50" s="151"/>
      <c r="CSQ50" s="151"/>
      <c r="CSR50" s="151"/>
      <c r="CSS50" s="151"/>
      <c r="CST50" s="151"/>
      <c r="CSU50" s="151"/>
      <c r="CSV50" s="151"/>
      <c r="CSW50" s="151"/>
      <c r="CSX50" s="151"/>
      <c r="CSY50" s="151"/>
      <c r="CSZ50" s="151"/>
      <c r="CTA50" s="151"/>
      <c r="CTB50" s="151"/>
      <c r="CTC50" s="151"/>
      <c r="CTD50" s="151"/>
      <c r="CTE50" s="151"/>
      <c r="CTF50" s="151"/>
      <c r="CTG50" s="151"/>
      <c r="CTH50" s="151"/>
      <c r="CTI50" s="151"/>
      <c r="CTJ50" s="151"/>
      <c r="CTK50" s="151"/>
      <c r="CTL50" s="151"/>
      <c r="CTM50" s="151"/>
      <c r="CTN50" s="151"/>
      <c r="CTO50" s="151"/>
      <c r="CTP50" s="151"/>
      <c r="CTQ50" s="151"/>
      <c r="CTR50" s="151"/>
      <c r="CTS50" s="151"/>
      <c r="CTT50" s="151"/>
      <c r="CTU50" s="151"/>
      <c r="CTV50" s="151"/>
      <c r="CTW50" s="151"/>
      <c r="CTX50" s="151"/>
      <c r="CTY50" s="151"/>
      <c r="CTZ50" s="151"/>
      <c r="CUA50" s="151"/>
      <c r="CUB50" s="151"/>
      <c r="CUC50" s="151"/>
      <c r="CUD50" s="151"/>
      <c r="CUE50" s="151"/>
      <c r="CUF50" s="151"/>
      <c r="CUG50" s="151"/>
      <c r="CUH50" s="151"/>
      <c r="CUI50" s="151"/>
      <c r="CUJ50" s="151"/>
      <c r="CUK50" s="151"/>
      <c r="CUL50" s="151"/>
      <c r="CUM50" s="151"/>
      <c r="CUN50" s="151"/>
      <c r="CUO50" s="151"/>
      <c r="CUP50" s="151"/>
      <c r="CUQ50" s="151"/>
      <c r="CUR50" s="151"/>
      <c r="CUS50" s="151"/>
      <c r="CUT50" s="151"/>
      <c r="CUU50" s="151"/>
      <c r="CUV50" s="151"/>
      <c r="CUW50" s="151"/>
      <c r="CUX50" s="151"/>
      <c r="CUY50" s="151"/>
      <c r="CUZ50" s="151"/>
      <c r="CVA50" s="151"/>
      <c r="CVB50" s="151"/>
      <c r="CVC50" s="151"/>
      <c r="CVD50" s="151"/>
      <c r="CVE50" s="151"/>
      <c r="CVF50" s="151"/>
      <c r="CVG50" s="151"/>
      <c r="CVH50" s="151"/>
      <c r="CVI50" s="151"/>
      <c r="CVJ50" s="151"/>
      <c r="CVK50" s="151"/>
      <c r="CVL50" s="151"/>
      <c r="CVM50" s="151"/>
      <c r="CVN50" s="151"/>
      <c r="CVO50" s="151"/>
      <c r="CVP50" s="151"/>
      <c r="CVQ50" s="151"/>
      <c r="CVR50" s="151"/>
      <c r="CVS50" s="151"/>
      <c r="CVT50" s="151"/>
      <c r="CVU50" s="151"/>
      <c r="CVV50" s="151"/>
      <c r="CVW50" s="151"/>
      <c r="CVX50" s="151"/>
      <c r="CVY50" s="151"/>
      <c r="CVZ50" s="151"/>
      <c r="CWA50" s="151"/>
      <c r="CWB50" s="151"/>
      <c r="CWC50" s="151"/>
      <c r="CWD50" s="151"/>
      <c r="CWE50" s="151"/>
      <c r="CWF50" s="151"/>
      <c r="CWG50" s="151"/>
      <c r="CWH50" s="151"/>
      <c r="CWI50" s="151"/>
      <c r="CWJ50" s="151"/>
      <c r="CWK50" s="151"/>
      <c r="CWL50" s="151"/>
      <c r="CWM50" s="151"/>
      <c r="CWN50" s="151"/>
      <c r="CWO50" s="151"/>
      <c r="CWP50" s="151"/>
      <c r="CWQ50" s="151"/>
      <c r="CWR50" s="151"/>
      <c r="CWS50" s="151"/>
      <c r="CWT50" s="151"/>
      <c r="CWU50" s="151"/>
      <c r="CWV50" s="151"/>
      <c r="CWW50" s="151"/>
      <c r="CWX50" s="151"/>
      <c r="CWY50" s="151"/>
      <c r="CWZ50" s="151"/>
      <c r="CXA50" s="151"/>
      <c r="CXB50" s="151"/>
      <c r="CXC50" s="151"/>
      <c r="CXD50" s="151"/>
      <c r="CXE50" s="151"/>
      <c r="CXF50" s="151"/>
      <c r="CXG50" s="151"/>
      <c r="CXH50" s="151"/>
      <c r="CXI50" s="151"/>
      <c r="CXJ50" s="151"/>
      <c r="CXK50" s="151"/>
      <c r="CXL50" s="151"/>
      <c r="CXM50" s="151"/>
      <c r="CXN50" s="151"/>
      <c r="CXO50" s="151"/>
      <c r="CXP50" s="151"/>
      <c r="CXQ50" s="151"/>
      <c r="CXR50" s="151"/>
      <c r="CXS50" s="151"/>
      <c r="CXT50" s="151"/>
      <c r="CXU50" s="151"/>
      <c r="CXV50" s="151"/>
      <c r="CXW50" s="151"/>
      <c r="CXX50" s="151"/>
      <c r="CXY50" s="151"/>
      <c r="CXZ50" s="151"/>
      <c r="CYA50" s="151"/>
      <c r="CYB50" s="151"/>
      <c r="CYC50" s="151"/>
      <c r="CYD50" s="151"/>
      <c r="CYE50" s="151"/>
      <c r="CYF50" s="151"/>
      <c r="CYG50" s="151"/>
      <c r="CYH50" s="151"/>
      <c r="CYI50" s="151"/>
      <c r="CYJ50" s="151"/>
      <c r="CYK50" s="151"/>
      <c r="CYL50" s="151"/>
      <c r="CYM50" s="151"/>
      <c r="CYN50" s="151"/>
      <c r="CYO50" s="151"/>
      <c r="CYP50" s="151"/>
      <c r="CYQ50" s="151"/>
      <c r="CYR50" s="151"/>
      <c r="CYS50" s="151"/>
      <c r="CYT50" s="151"/>
      <c r="CYU50" s="151"/>
      <c r="CYV50" s="151"/>
      <c r="CYW50" s="151"/>
      <c r="CYX50" s="151"/>
      <c r="CYY50" s="151"/>
      <c r="CYZ50" s="151"/>
      <c r="CZA50" s="151"/>
      <c r="CZB50" s="151"/>
      <c r="CZC50" s="151"/>
      <c r="CZD50" s="151"/>
      <c r="CZE50" s="151"/>
      <c r="CZF50" s="151"/>
      <c r="CZG50" s="151"/>
      <c r="CZH50" s="151"/>
      <c r="CZI50" s="151"/>
      <c r="CZJ50" s="151"/>
      <c r="CZK50" s="151"/>
      <c r="CZL50" s="151"/>
      <c r="CZM50" s="151"/>
      <c r="CZN50" s="151"/>
      <c r="CZO50" s="151"/>
      <c r="CZP50" s="151"/>
      <c r="CZQ50" s="151"/>
      <c r="CZR50" s="151"/>
      <c r="CZS50" s="151"/>
      <c r="CZT50" s="151"/>
      <c r="CZU50" s="151"/>
      <c r="CZV50" s="151"/>
      <c r="CZW50" s="151"/>
      <c r="CZX50" s="151"/>
      <c r="CZY50" s="151"/>
      <c r="CZZ50" s="151"/>
      <c r="DAA50" s="151"/>
      <c r="DAB50" s="151"/>
      <c r="DAC50" s="151"/>
      <c r="DAD50" s="151"/>
      <c r="DAE50" s="151"/>
      <c r="DAF50" s="151"/>
      <c r="DAG50" s="151"/>
      <c r="DAH50" s="151"/>
      <c r="DAI50" s="151"/>
      <c r="DAJ50" s="151"/>
      <c r="DAK50" s="151"/>
      <c r="DAL50" s="151"/>
      <c r="DAM50" s="151"/>
      <c r="DAN50" s="151"/>
      <c r="DAO50" s="151"/>
      <c r="DAP50" s="151"/>
      <c r="DAQ50" s="151"/>
      <c r="DAR50" s="151"/>
      <c r="DAS50" s="151"/>
      <c r="DAT50" s="151"/>
      <c r="DAU50" s="151"/>
      <c r="DAV50" s="151"/>
      <c r="DAW50" s="151"/>
      <c r="DAX50" s="151"/>
      <c r="DAY50" s="151"/>
      <c r="DAZ50" s="151"/>
      <c r="DBA50" s="151"/>
      <c r="DBB50" s="151"/>
      <c r="DBC50" s="151"/>
      <c r="DBD50" s="151"/>
      <c r="DBE50" s="151"/>
      <c r="DBF50" s="151"/>
      <c r="DBG50" s="151"/>
      <c r="DBH50" s="151"/>
      <c r="DBI50" s="151"/>
      <c r="DBJ50" s="151"/>
      <c r="DBK50" s="151"/>
      <c r="DBL50" s="151"/>
      <c r="DBM50" s="151"/>
      <c r="DBN50" s="151"/>
      <c r="DBO50" s="151"/>
      <c r="DBP50" s="151"/>
      <c r="DBQ50" s="151"/>
      <c r="DBR50" s="151"/>
      <c r="DBS50" s="151"/>
      <c r="DBT50" s="151"/>
      <c r="DBU50" s="151"/>
      <c r="DBV50" s="151"/>
      <c r="DBW50" s="151"/>
      <c r="DBX50" s="151"/>
      <c r="DBY50" s="151"/>
      <c r="DBZ50" s="151"/>
      <c r="DCA50" s="151"/>
      <c r="DCB50" s="151"/>
      <c r="DCC50" s="151"/>
      <c r="DCD50" s="151"/>
      <c r="DCE50" s="151"/>
      <c r="DCF50" s="151"/>
      <c r="DCG50" s="151"/>
      <c r="DCH50" s="151"/>
      <c r="DCI50" s="151"/>
      <c r="DCJ50" s="151"/>
      <c r="DCK50" s="151"/>
      <c r="DCL50" s="151"/>
      <c r="DCM50" s="151"/>
      <c r="DCN50" s="151"/>
      <c r="DCO50" s="151"/>
      <c r="DCP50" s="151"/>
      <c r="DCQ50" s="151"/>
      <c r="DCR50" s="151"/>
      <c r="DCS50" s="151"/>
      <c r="DCT50" s="151"/>
      <c r="DCU50" s="151"/>
      <c r="DCV50" s="151"/>
      <c r="DCW50" s="151"/>
      <c r="DCX50" s="151"/>
      <c r="DCY50" s="151"/>
      <c r="DCZ50" s="151"/>
      <c r="DDA50" s="151"/>
      <c r="DDB50" s="151"/>
      <c r="DDC50" s="151"/>
      <c r="DDD50" s="151"/>
      <c r="DDE50" s="151"/>
      <c r="DDF50" s="151"/>
      <c r="DDG50" s="151"/>
      <c r="DDH50" s="151"/>
      <c r="DDI50" s="151"/>
      <c r="DDJ50" s="151"/>
      <c r="DDK50" s="151"/>
      <c r="DDL50" s="151"/>
      <c r="DDM50" s="151"/>
      <c r="DDN50" s="151"/>
      <c r="DDO50" s="151"/>
      <c r="DDP50" s="151"/>
      <c r="DDQ50" s="151"/>
      <c r="DDR50" s="151"/>
      <c r="DDS50" s="151"/>
      <c r="DDT50" s="151"/>
      <c r="DDU50" s="151"/>
      <c r="DDV50" s="151"/>
      <c r="DDW50" s="151"/>
      <c r="DDX50" s="151"/>
      <c r="DDY50" s="151"/>
      <c r="DDZ50" s="151"/>
      <c r="DEA50" s="151"/>
      <c r="DEB50" s="151"/>
      <c r="DEC50" s="151"/>
      <c r="DED50" s="151"/>
      <c r="DEE50" s="151"/>
      <c r="DEF50" s="151"/>
      <c r="DEG50" s="151"/>
      <c r="DEH50" s="151"/>
      <c r="DEI50" s="151"/>
      <c r="DEJ50" s="151"/>
      <c r="DEK50" s="151"/>
      <c r="DEL50" s="151"/>
      <c r="DEM50" s="151"/>
      <c r="DEN50" s="151"/>
      <c r="DEO50" s="151"/>
      <c r="DEP50" s="151"/>
      <c r="DEQ50" s="151"/>
      <c r="DER50" s="151"/>
      <c r="DES50" s="151"/>
      <c r="DET50" s="151"/>
      <c r="DEU50" s="151"/>
      <c r="DEV50" s="151"/>
      <c r="DEW50" s="151"/>
      <c r="DEX50" s="151"/>
      <c r="DEY50" s="151"/>
      <c r="DEZ50" s="151"/>
      <c r="DFA50" s="151"/>
      <c r="DFB50" s="151"/>
      <c r="DFC50" s="151"/>
      <c r="DFD50" s="151"/>
      <c r="DFE50" s="151"/>
      <c r="DFF50" s="151"/>
      <c r="DFG50" s="151"/>
      <c r="DFH50" s="151"/>
      <c r="DFI50" s="151"/>
      <c r="DFJ50" s="151"/>
      <c r="DFK50" s="151"/>
      <c r="DFL50" s="151"/>
      <c r="DFM50" s="151"/>
      <c r="DFN50" s="151"/>
      <c r="DFO50" s="151"/>
      <c r="DFP50" s="151"/>
      <c r="DFQ50" s="151"/>
      <c r="DFR50" s="151"/>
      <c r="DFS50" s="151"/>
      <c r="DFT50" s="151"/>
      <c r="DFU50" s="151"/>
      <c r="DFV50" s="151"/>
      <c r="DFW50" s="151"/>
      <c r="DFX50" s="151"/>
      <c r="DFY50" s="151"/>
      <c r="DFZ50" s="151"/>
      <c r="DGA50" s="151"/>
      <c r="DGB50" s="151"/>
      <c r="DGC50" s="151"/>
      <c r="DGD50" s="151"/>
      <c r="DGE50" s="151"/>
      <c r="DGF50" s="151"/>
      <c r="DGG50" s="151"/>
      <c r="DGH50" s="151"/>
      <c r="DGI50" s="151"/>
      <c r="DGJ50" s="151"/>
      <c r="DGK50" s="151"/>
      <c r="DGL50" s="151"/>
      <c r="DGM50" s="151"/>
      <c r="DGN50" s="151"/>
      <c r="DGO50" s="151"/>
      <c r="DGP50" s="151"/>
      <c r="DGQ50" s="151"/>
      <c r="DGR50" s="151"/>
      <c r="DGS50" s="151"/>
      <c r="DGT50" s="151"/>
      <c r="DGU50" s="151"/>
      <c r="DGV50" s="151"/>
      <c r="DGW50" s="151"/>
      <c r="DGX50" s="151"/>
      <c r="DGY50" s="151"/>
      <c r="DGZ50" s="151"/>
      <c r="DHA50" s="151"/>
      <c r="DHB50" s="151"/>
      <c r="DHC50" s="151"/>
      <c r="DHD50" s="151"/>
      <c r="DHE50" s="151"/>
      <c r="DHF50" s="151"/>
      <c r="DHG50" s="151"/>
      <c r="DHH50" s="151"/>
      <c r="DHI50" s="151"/>
      <c r="DHJ50" s="151"/>
      <c r="DHK50" s="151"/>
      <c r="DHL50" s="151"/>
      <c r="DHM50" s="151"/>
      <c r="DHN50" s="151"/>
      <c r="DHO50" s="151"/>
      <c r="DHP50" s="151"/>
      <c r="DHQ50" s="151"/>
      <c r="DHR50" s="151"/>
      <c r="DHS50" s="151"/>
      <c r="DHT50" s="151"/>
      <c r="DHU50" s="151"/>
      <c r="DHV50" s="151"/>
      <c r="DHW50" s="151"/>
      <c r="DHX50" s="151"/>
      <c r="DHY50" s="151"/>
      <c r="DHZ50" s="151"/>
      <c r="DIA50" s="151"/>
      <c r="DIB50" s="151"/>
      <c r="DIC50" s="151"/>
      <c r="DID50" s="151"/>
      <c r="DIE50" s="151"/>
      <c r="DIF50" s="151"/>
      <c r="DIG50" s="151"/>
      <c r="DIH50" s="151"/>
      <c r="DII50" s="151"/>
      <c r="DIJ50" s="151"/>
      <c r="DIK50" s="151"/>
      <c r="DIL50" s="151"/>
      <c r="DIM50" s="151"/>
      <c r="DIN50" s="151"/>
      <c r="DIO50" s="151"/>
      <c r="DIP50" s="151"/>
      <c r="DIQ50" s="151"/>
      <c r="DIR50" s="151"/>
      <c r="DIS50" s="151"/>
      <c r="DIT50" s="151"/>
      <c r="DIU50" s="151"/>
      <c r="DIV50" s="151"/>
      <c r="DIW50" s="151"/>
      <c r="DIX50" s="151"/>
      <c r="DIY50" s="151"/>
      <c r="DIZ50" s="151"/>
      <c r="DJA50" s="151"/>
      <c r="DJB50" s="151"/>
      <c r="DJC50" s="151"/>
      <c r="DJD50" s="151"/>
      <c r="DJE50" s="151"/>
      <c r="DJF50" s="151"/>
      <c r="DJG50" s="151"/>
      <c r="DJH50" s="151"/>
      <c r="DJI50" s="151"/>
      <c r="DJJ50" s="151"/>
      <c r="DJK50" s="151"/>
      <c r="DJL50" s="151"/>
      <c r="DJM50" s="151"/>
      <c r="DJN50" s="151"/>
      <c r="DJO50" s="151"/>
      <c r="DJP50" s="151"/>
      <c r="DJQ50" s="151"/>
      <c r="DJR50" s="151"/>
      <c r="DJS50" s="151"/>
      <c r="DJT50" s="151"/>
      <c r="DJU50" s="151"/>
      <c r="DJV50" s="151"/>
      <c r="DJW50" s="151"/>
      <c r="DJX50" s="151"/>
      <c r="DJY50" s="151"/>
      <c r="DJZ50" s="151"/>
      <c r="DKA50" s="151"/>
      <c r="DKB50" s="151"/>
      <c r="DKC50" s="151"/>
      <c r="DKD50" s="151"/>
      <c r="DKE50" s="151"/>
      <c r="DKF50" s="151"/>
      <c r="DKG50" s="151"/>
      <c r="DKH50" s="151"/>
      <c r="DKI50" s="151"/>
      <c r="DKJ50" s="151"/>
      <c r="DKK50" s="151"/>
      <c r="DKL50" s="151"/>
      <c r="DKM50" s="151"/>
      <c r="DKN50" s="151"/>
      <c r="DKO50" s="151"/>
      <c r="DKP50" s="151"/>
      <c r="DKQ50" s="151"/>
      <c r="DKR50" s="151"/>
      <c r="DKS50" s="151"/>
      <c r="DKT50" s="151"/>
      <c r="DKU50" s="151"/>
      <c r="DKV50" s="151"/>
      <c r="DKW50" s="151"/>
      <c r="DKX50" s="151"/>
      <c r="DKY50" s="151"/>
      <c r="DKZ50" s="151"/>
      <c r="DLA50" s="151"/>
      <c r="DLB50" s="151"/>
      <c r="DLC50" s="151"/>
      <c r="DLD50" s="151"/>
      <c r="DLE50" s="151"/>
      <c r="DLF50" s="151"/>
      <c r="DLG50" s="151"/>
      <c r="DLH50" s="151"/>
      <c r="DLI50" s="151"/>
      <c r="DLJ50" s="151"/>
      <c r="DLK50" s="151"/>
      <c r="DLL50" s="151"/>
      <c r="DLM50" s="151"/>
      <c r="DLN50" s="151"/>
      <c r="DLO50" s="151"/>
      <c r="DLP50" s="151"/>
      <c r="DLQ50" s="151"/>
      <c r="DLR50" s="151"/>
      <c r="DLS50" s="151"/>
      <c r="DLT50" s="151"/>
      <c r="DLU50" s="151"/>
      <c r="DLV50" s="151"/>
      <c r="DLW50" s="151"/>
      <c r="DLX50" s="151"/>
      <c r="DLY50" s="151"/>
      <c r="DLZ50" s="151"/>
      <c r="DMA50" s="151"/>
      <c r="DMB50" s="151"/>
      <c r="DMC50" s="151"/>
      <c r="DMD50" s="151"/>
      <c r="DME50" s="151"/>
      <c r="DMF50" s="151"/>
      <c r="DMG50" s="151"/>
      <c r="DMH50" s="151"/>
      <c r="DMI50" s="151"/>
      <c r="DMJ50" s="151"/>
      <c r="DMK50" s="151"/>
      <c r="DML50" s="151"/>
      <c r="DMM50" s="151"/>
      <c r="DMN50" s="151"/>
      <c r="DMO50" s="151"/>
      <c r="DMP50" s="151"/>
      <c r="DMQ50" s="151"/>
      <c r="DMR50" s="151"/>
      <c r="DMS50" s="151"/>
      <c r="DMT50" s="151"/>
      <c r="DMU50" s="151"/>
      <c r="DMV50" s="151"/>
      <c r="DMW50" s="151"/>
      <c r="DMX50" s="151"/>
      <c r="DMY50" s="151"/>
      <c r="DMZ50" s="151"/>
      <c r="DNA50" s="151"/>
      <c r="DNB50" s="151"/>
      <c r="DNC50" s="151"/>
      <c r="DND50" s="151"/>
      <c r="DNE50" s="151"/>
      <c r="DNF50" s="151"/>
      <c r="DNG50" s="151"/>
      <c r="DNH50" s="151"/>
      <c r="DNI50" s="151"/>
      <c r="DNJ50" s="151"/>
      <c r="DNK50" s="151"/>
      <c r="DNL50" s="151"/>
      <c r="DNM50" s="151"/>
      <c r="DNN50" s="151"/>
      <c r="DNO50" s="151"/>
      <c r="DNP50" s="151"/>
      <c r="DNQ50" s="151"/>
      <c r="DNR50" s="151"/>
      <c r="DNS50" s="151"/>
      <c r="DNT50" s="151"/>
      <c r="DNU50" s="151"/>
      <c r="DNV50" s="151"/>
      <c r="DNW50" s="151"/>
      <c r="DNX50" s="151"/>
      <c r="DNY50" s="151"/>
      <c r="DNZ50" s="151"/>
      <c r="DOA50" s="151"/>
      <c r="DOB50" s="151"/>
      <c r="DOC50" s="151"/>
      <c r="DOD50" s="151"/>
      <c r="DOE50" s="151"/>
      <c r="DOF50" s="151"/>
      <c r="DOG50" s="151"/>
      <c r="DOH50" s="151"/>
      <c r="DOI50" s="151"/>
      <c r="DOJ50" s="151"/>
      <c r="DOK50" s="151"/>
      <c r="DOL50" s="151"/>
      <c r="DOM50" s="151"/>
      <c r="DON50" s="151"/>
      <c r="DOO50" s="151"/>
      <c r="DOP50" s="151"/>
      <c r="DOQ50" s="151"/>
      <c r="DOR50" s="151"/>
      <c r="DOS50" s="151"/>
      <c r="DOT50" s="151"/>
      <c r="DOU50" s="151"/>
      <c r="DOV50" s="151"/>
      <c r="DOW50" s="151"/>
      <c r="DOX50" s="151"/>
      <c r="DOY50" s="151"/>
      <c r="DOZ50" s="151"/>
      <c r="DPA50" s="151"/>
      <c r="DPB50" s="151"/>
      <c r="DPC50" s="151"/>
      <c r="DPD50" s="151"/>
      <c r="DPE50" s="151"/>
      <c r="DPF50" s="151"/>
      <c r="DPG50" s="151"/>
      <c r="DPH50" s="151"/>
      <c r="DPI50" s="151"/>
      <c r="DPJ50" s="151"/>
      <c r="DPK50" s="151"/>
      <c r="DPL50" s="151"/>
      <c r="DPM50" s="151"/>
      <c r="DPN50" s="151"/>
      <c r="DPO50" s="151"/>
      <c r="DPP50" s="151"/>
      <c r="DPQ50" s="151"/>
      <c r="DPR50" s="151"/>
      <c r="DPS50" s="151"/>
      <c r="DPT50" s="151"/>
      <c r="DPU50" s="151"/>
      <c r="DPV50" s="151"/>
      <c r="DPW50" s="151"/>
      <c r="DPX50" s="151"/>
      <c r="DPY50" s="151"/>
      <c r="DPZ50" s="151"/>
      <c r="DQA50" s="151"/>
      <c r="DQB50" s="151"/>
      <c r="DQC50" s="151"/>
      <c r="DQD50" s="151"/>
      <c r="DQE50" s="151"/>
      <c r="DQF50" s="151"/>
      <c r="DQG50" s="151"/>
      <c r="DQH50" s="151"/>
      <c r="DQI50" s="151"/>
      <c r="DQJ50" s="151"/>
      <c r="DQK50" s="151"/>
      <c r="DQL50" s="151"/>
      <c r="DQM50" s="151"/>
      <c r="DQN50" s="151"/>
      <c r="DQO50" s="151"/>
      <c r="DQP50" s="151"/>
      <c r="DQQ50" s="151"/>
      <c r="DQR50" s="151"/>
      <c r="DQS50" s="151"/>
      <c r="DQT50" s="151"/>
      <c r="DQU50" s="151"/>
      <c r="DQV50" s="151"/>
      <c r="DQW50" s="151"/>
      <c r="DQX50" s="151"/>
      <c r="DQY50" s="151"/>
      <c r="DQZ50" s="151"/>
      <c r="DRA50" s="151"/>
      <c r="DRB50" s="151"/>
      <c r="DRC50" s="151"/>
      <c r="DRD50" s="151"/>
      <c r="DRE50" s="151"/>
      <c r="DRF50" s="151"/>
      <c r="DRG50" s="151"/>
      <c r="DRH50" s="151"/>
      <c r="DRI50" s="151"/>
      <c r="DRJ50" s="151"/>
      <c r="DRK50" s="151"/>
      <c r="DRL50" s="151"/>
      <c r="DRM50" s="151"/>
      <c r="DRN50" s="151"/>
      <c r="DRO50" s="151"/>
      <c r="DRP50" s="151"/>
      <c r="DRQ50" s="151"/>
      <c r="DRR50" s="151"/>
      <c r="DRS50" s="151"/>
      <c r="DRT50" s="151"/>
      <c r="DRU50" s="151"/>
      <c r="DRV50" s="151"/>
      <c r="DRW50" s="151"/>
      <c r="DRX50" s="151"/>
      <c r="DRY50" s="151"/>
      <c r="DRZ50" s="151"/>
      <c r="DSA50" s="151"/>
      <c r="DSB50" s="151"/>
      <c r="DSC50" s="151"/>
      <c r="DSD50" s="151"/>
      <c r="DSE50" s="151"/>
      <c r="DSF50" s="151"/>
      <c r="DSG50" s="151"/>
      <c r="DSH50" s="151"/>
      <c r="DSI50" s="151"/>
      <c r="DSJ50" s="151"/>
      <c r="DSK50" s="151"/>
      <c r="DSL50" s="151"/>
      <c r="DSM50" s="151"/>
      <c r="DSN50" s="151"/>
      <c r="DSO50" s="151"/>
      <c r="DSP50" s="151"/>
      <c r="DSQ50" s="151"/>
      <c r="DSR50" s="151"/>
      <c r="DSS50" s="151"/>
      <c r="DST50" s="151"/>
      <c r="DSU50" s="151"/>
      <c r="DSV50" s="151"/>
      <c r="DSW50" s="151"/>
      <c r="DSX50" s="151"/>
      <c r="DSY50" s="151"/>
      <c r="DSZ50" s="151"/>
      <c r="DTA50" s="151"/>
      <c r="DTB50" s="151"/>
      <c r="DTC50" s="151"/>
      <c r="DTD50" s="151"/>
      <c r="DTE50" s="151"/>
      <c r="DTF50" s="151"/>
      <c r="DTG50" s="151"/>
      <c r="DTH50" s="151"/>
      <c r="DTI50" s="151"/>
      <c r="DTJ50" s="151"/>
      <c r="DTK50" s="151"/>
      <c r="DTL50" s="151"/>
      <c r="DTM50" s="151"/>
      <c r="DTN50" s="151"/>
      <c r="DTO50" s="151"/>
      <c r="DTP50" s="151"/>
      <c r="DTQ50" s="151"/>
      <c r="DTR50" s="151"/>
      <c r="DTS50" s="151"/>
      <c r="DTT50" s="151"/>
      <c r="DTU50" s="151"/>
      <c r="DTV50" s="151"/>
      <c r="DTW50" s="151"/>
      <c r="DTX50" s="151"/>
      <c r="DTY50" s="151"/>
      <c r="DTZ50" s="151"/>
      <c r="DUA50" s="151"/>
      <c r="DUB50" s="151"/>
      <c r="DUC50" s="151"/>
      <c r="DUD50" s="151"/>
      <c r="DUE50" s="151"/>
      <c r="DUF50" s="151"/>
      <c r="DUG50" s="151"/>
      <c r="DUH50" s="151"/>
      <c r="DUI50" s="151"/>
      <c r="DUJ50" s="151"/>
      <c r="DUK50" s="151"/>
      <c r="DUL50" s="151"/>
      <c r="DUM50" s="151"/>
      <c r="DUN50" s="151"/>
      <c r="DUO50" s="151"/>
      <c r="DUP50" s="151"/>
      <c r="DUQ50" s="151"/>
      <c r="DUR50" s="151"/>
      <c r="DUS50" s="151"/>
      <c r="DUT50" s="151"/>
      <c r="DUU50" s="151"/>
      <c r="DUV50" s="151"/>
      <c r="DUW50" s="151"/>
      <c r="DUX50" s="151"/>
      <c r="DUY50" s="151"/>
      <c r="DUZ50" s="151"/>
      <c r="DVA50" s="151"/>
      <c r="DVB50" s="151"/>
      <c r="DVC50" s="151"/>
      <c r="DVD50" s="151"/>
      <c r="DVE50" s="151"/>
      <c r="DVF50" s="151"/>
      <c r="DVG50" s="151"/>
      <c r="DVH50" s="151"/>
      <c r="DVI50" s="151"/>
      <c r="DVJ50" s="151"/>
      <c r="DVK50" s="151"/>
      <c r="DVL50" s="151"/>
      <c r="DVM50" s="151"/>
      <c r="DVN50" s="151"/>
      <c r="DVO50" s="151"/>
      <c r="DVP50" s="151"/>
      <c r="DVQ50" s="151"/>
      <c r="DVR50" s="151"/>
      <c r="DVS50" s="151"/>
      <c r="DVT50" s="151"/>
      <c r="DVU50" s="151"/>
      <c r="DVV50" s="151"/>
      <c r="DVW50" s="151"/>
      <c r="DVX50" s="151"/>
      <c r="DVY50" s="151"/>
      <c r="DVZ50" s="151"/>
      <c r="DWA50" s="151"/>
      <c r="DWB50" s="151"/>
      <c r="DWC50" s="151"/>
      <c r="DWD50" s="151"/>
      <c r="DWE50" s="151"/>
      <c r="DWF50" s="151"/>
      <c r="DWG50" s="151"/>
      <c r="DWH50" s="151"/>
      <c r="DWI50" s="151"/>
      <c r="DWJ50" s="151"/>
      <c r="DWK50" s="151"/>
      <c r="DWL50" s="151"/>
      <c r="DWM50" s="151"/>
      <c r="DWN50" s="151"/>
      <c r="DWO50" s="151"/>
      <c r="DWP50" s="151"/>
      <c r="DWQ50" s="151"/>
      <c r="DWR50" s="151"/>
      <c r="DWS50" s="151"/>
      <c r="DWT50" s="151"/>
      <c r="DWU50" s="151"/>
      <c r="DWV50" s="151"/>
      <c r="DWW50" s="151"/>
      <c r="DWX50" s="151"/>
      <c r="DWY50" s="151"/>
      <c r="DWZ50" s="151"/>
      <c r="DXA50" s="151"/>
      <c r="DXB50" s="151"/>
      <c r="DXC50" s="151"/>
      <c r="DXD50" s="151"/>
      <c r="DXE50" s="151"/>
      <c r="DXF50" s="151"/>
      <c r="DXG50" s="151"/>
      <c r="DXH50" s="151"/>
      <c r="DXI50" s="151"/>
      <c r="DXJ50" s="151"/>
      <c r="DXK50" s="151"/>
      <c r="DXL50" s="151"/>
      <c r="DXM50" s="151"/>
      <c r="DXN50" s="151"/>
      <c r="DXO50" s="151"/>
      <c r="DXP50" s="151"/>
      <c r="DXQ50" s="151"/>
      <c r="DXR50" s="151"/>
      <c r="DXS50" s="151"/>
      <c r="DXT50" s="151"/>
      <c r="DXU50" s="151"/>
      <c r="DXV50" s="151"/>
      <c r="DXW50" s="151"/>
      <c r="DXX50" s="151"/>
      <c r="DXY50" s="151"/>
      <c r="DXZ50" s="151"/>
      <c r="DYA50" s="151"/>
      <c r="DYB50" s="151"/>
      <c r="DYC50" s="151"/>
      <c r="DYD50" s="151"/>
      <c r="DYE50" s="151"/>
      <c r="DYF50" s="151"/>
      <c r="DYG50" s="151"/>
      <c r="DYH50" s="151"/>
      <c r="DYI50" s="151"/>
      <c r="DYJ50" s="151"/>
      <c r="DYK50" s="151"/>
      <c r="DYL50" s="151"/>
      <c r="DYM50" s="151"/>
      <c r="DYN50" s="151"/>
      <c r="DYO50" s="151"/>
      <c r="DYP50" s="151"/>
      <c r="DYQ50" s="151"/>
      <c r="DYR50" s="151"/>
      <c r="DYS50" s="151"/>
      <c r="DYT50" s="151"/>
      <c r="DYU50" s="151"/>
      <c r="DYV50" s="151"/>
      <c r="DYW50" s="151"/>
      <c r="DYX50" s="151"/>
      <c r="DYY50" s="151"/>
      <c r="DYZ50" s="151"/>
      <c r="DZA50" s="151"/>
      <c r="DZB50" s="151"/>
      <c r="DZC50" s="151"/>
      <c r="DZD50" s="151"/>
      <c r="DZE50" s="151"/>
      <c r="DZF50" s="151"/>
      <c r="DZG50" s="151"/>
      <c r="DZH50" s="151"/>
      <c r="DZI50" s="151"/>
      <c r="DZJ50" s="151"/>
      <c r="DZK50" s="151"/>
      <c r="DZL50" s="151"/>
      <c r="DZM50" s="151"/>
      <c r="DZN50" s="151"/>
      <c r="DZO50" s="151"/>
      <c r="DZP50" s="151"/>
      <c r="DZQ50" s="151"/>
      <c r="DZR50" s="151"/>
      <c r="DZS50" s="151"/>
      <c r="DZT50" s="151"/>
      <c r="DZU50" s="151"/>
      <c r="DZV50" s="151"/>
      <c r="DZW50" s="151"/>
      <c r="DZX50" s="151"/>
      <c r="DZY50" s="151"/>
      <c r="DZZ50" s="151"/>
      <c r="EAA50" s="151"/>
      <c r="EAB50" s="151"/>
      <c r="EAC50" s="151"/>
      <c r="EAD50" s="151"/>
      <c r="EAE50" s="151"/>
      <c r="EAF50" s="151"/>
      <c r="EAG50" s="151"/>
      <c r="EAH50" s="151"/>
      <c r="EAI50" s="151"/>
      <c r="EAJ50" s="151"/>
      <c r="EAK50" s="151"/>
      <c r="EAL50" s="151"/>
      <c r="EAM50" s="151"/>
      <c r="EAN50" s="151"/>
      <c r="EAO50" s="151"/>
      <c r="EAP50" s="151"/>
      <c r="EAQ50" s="151"/>
      <c r="EAR50" s="151"/>
      <c r="EAS50" s="151"/>
      <c r="EAT50" s="151"/>
      <c r="EAU50" s="151"/>
      <c r="EAV50" s="151"/>
      <c r="EAW50" s="151"/>
      <c r="EAX50" s="151"/>
      <c r="EAY50" s="151"/>
      <c r="EAZ50" s="151"/>
      <c r="EBA50" s="151"/>
      <c r="EBB50" s="151"/>
      <c r="EBC50" s="151"/>
      <c r="EBD50" s="151"/>
      <c r="EBE50" s="151"/>
      <c r="EBF50" s="151"/>
      <c r="EBG50" s="151"/>
      <c r="EBH50" s="151"/>
      <c r="EBI50" s="151"/>
      <c r="EBJ50" s="151"/>
      <c r="EBK50" s="151"/>
      <c r="EBL50" s="151"/>
      <c r="EBM50" s="151"/>
      <c r="EBN50" s="151"/>
      <c r="EBO50" s="151"/>
      <c r="EBP50" s="151"/>
      <c r="EBQ50" s="151"/>
      <c r="EBR50" s="151"/>
      <c r="EBS50" s="151"/>
      <c r="EBT50" s="151"/>
      <c r="EBU50" s="151"/>
      <c r="EBV50" s="151"/>
      <c r="EBW50" s="151"/>
      <c r="EBX50" s="151"/>
      <c r="EBY50" s="151"/>
      <c r="EBZ50" s="151"/>
      <c r="ECA50" s="151"/>
      <c r="ECB50" s="151"/>
      <c r="ECC50" s="151"/>
      <c r="ECD50" s="151"/>
      <c r="ECE50" s="151"/>
      <c r="ECF50" s="151"/>
      <c r="ECG50" s="151"/>
      <c r="ECH50" s="151"/>
      <c r="ECI50" s="151"/>
      <c r="ECJ50" s="151"/>
      <c r="ECK50" s="151"/>
      <c r="ECL50" s="151"/>
      <c r="ECM50" s="151"/>
      <c r="ECN50" s="151"/>
      <c r="ECO50" s="151"/>
      <c r="ECP50" s="151"/>
      <c r="ECQ50" s="151"/>
      <c r="ECR50" s="151"/>
      <c r="ECS50" s="151"/>
      <c r="ECT50" s="151"/>
      <c r="ECU50" s="151"/>
      <c r="ECV50" s="151"/>
      <c r="ECW50" s="151"/>
      <c r="ECX50" s="151"/>
      <c r="ECY50" s="151"/>
      <c r="ECZ50" s="151"/>
      <c r="EDA50" s="151"/>
      <c r="EDB50" s="151"/>
      <c r="EDC50" s="151"/>
      <c r="EDD50" s="151"/>
      <c r="EDE50" s="151"/>
      <c r="EDF50" s="151"/>
      <c r="EDG50" s="151"/>
      <c r="EDH50" s="151"/>
      <c r="EDI50" s="151"/>
      <c r="EDJ50" s="151"/>
      <c r="EDK50" s="151"/>
      <c r="EDL50" s="151"/>
      <c r="EDM50" s="151"/>
      <c r="EDN50" s="151"/>
      <c r="EDO50" s="151"/>
      <c r="EDP50" s="151"/>
      <c r="EDQ50" s="151"/>
      <c r="EDR50" s="151"/>
      <c r="EDS50" s="151"/>
      <c r="EDT50" s="151"/>
      <c r="EDU50" s="151"/>
      <c r="EDV50" s="151"/>
      <c r="EDW50" s="151"/>
      <c r="EDX50" s="151"/>
      <c r="EDY50" s="151"/>
      <c r="EDZ50" s="151"/>
      <c r="EEA50" s="151"/>
      <c r="EEB50" s="151"/>
      <c r="EEC50" s="151"/>
      <c r="EED50" s="151"/>
      <c r="EEE50" s="151"/>
      <c r="EEF50" s="151"/>
      <c r="EEG50" s="151"/>
      <c r="EEH50" s="151"/>
      <c r="EEI50" s="151"/>
      <c r="EEJ50" s="151"/>
      <c r="EEK50" s="151"/>
      <c r="EEL50" s="151"/>
      <c r="EEM50" s="151"/>
      <c r="EEN50" s="151"/>
      <c r="EEO50" s="151"/>
      <c r="EEP50" s="151"/>
      <c r="EEQ50" s="151"/>
      <c r="EER50" s="151"/>
      <c r="EES50" s="151"/>
      <c r="EET50" s="151"/>
      <c r="EEU50" s="151"/>
      <c r="EEV50" s="151"/>
      <c r="EEW50" s="151"/>
      <c r="EEX50" s="151"/>
      <c r="EEY50" s="151"/>
      <c r="EEZ50" s="151"/>
      <c r="EFA50" s="151"/>
      <c r="EFB50" s="151"/>
      <c r="EFC50" s="151"/>
      <c r="EFD50" s="151"/>
      <c r="EFE50" s="151"/>
      <c r="EFF50" s="151"/>
      <c r="EFG50" s="151"/>
      <c r="EFH50" s="151"/>
      <c r="EFI50" s="151"/>
      <c r="EFJ50" s="151"/>
      <c r="EFK50" s="151"/>
      <c r="EFL50" s="151"/>
      <c r="EFM50" s="151"/>
      <c r="EFN50" s="151"/>
      <c r="EFO50" s="151"/>
      <c r="EFP50" s="151"/>
      <c r="EFQ50" s="151"/>
      <c r="EFR50" s="151"/>
      <c r="EFS50" s="151"/>
      <c r="EFT50" s="151"/>
      <c r="EFU50" s="151"/>
      <c r="EFV50" s="151"/>
      <c r="EFW50" s="151"/>
      <c r="EFX50" s="151"/>
      <c r="EFY50" s="151"/>
      <c r="EFZ50" s="151"/>
      <c r="EGA50" s="151"/>
      <c r="EGB50" s="151"/>
      <c r="EGC50" s="151"/>
      <c r="EGD50" s="151"/>
      <c r="EGE50" s="151"/>
      <c r="EGF50" s="151"/>
      <c r="EGG50" s="151"/>
      <c r="EGH50" s="151"/>
      <c r="EGI50" s="151"/>
      <c r="EGJ50" s="151"/>
      <c r="EGK50" s="151"/>
      <c r="EGL50" s="151"/>
      <c r="EGM50" s="151"/>
      <c r="EGN50" s="151"/>
      <c r="EGO50" s="151"/>
      <c r="EGP50" s="151"/>
      <c r="EGQ50" s="151"/>
      <c r="EGR50" s="151"/>
      <c r="EGS50" s="151"/>
      <c r="EGT50" s="151"/>
      <c r="EGU50" s="151"/>
      <c r="EGV50" s="151"/>
      <c r="EGW50" s="151"/>
      <c r="EGX50" s="151"/>
      <c r="EGY50" s="151"/>
      <c r="EGZ50" s="151"/>
      <c r="EHA50" s="151"/>
      <c r="EHB50" s="151"/>
      <c r="EHC50" s="151"/>
      <c r="EHD50" s="151"/>
      <c r="EHE50" s="151"/>
      <c r="EHF50" s="151"/>
      <c r="EHG50" s="151"/>
      <c r="EHH50" s="151"/>
      <c r="EHI50" s="151"/>
      <c r="EHJ50" s="151"/>
      <c r="EHK50" s="151"/>
      <c r="EHL50" s="151"/>
      <c r="EHM50" s="151"/>
      <c r="EHN50" s="151"/>
      <c r="EHO50" s="151"/>
      <c r="EHP50" s="151"/>
      <c r="EHQ50" s="151"/>
      <c r="EHR50" s="151"/>
      <c r="EHS50" s="151"/>
      <c r="EHT50" s="151"/>
      <c r="EHU50" s="151"/>
      <c r="EHV50" s="151"/>
      <c r="EHW50" s="151"/>
      <c r="EHX50" s="151"/>
      <c r="EHY50" s="151"/>
      <c r="EHZ50" s="151"/>
      <c r="EIA50" s="151"/>
      <c r="EIB50" s="151"/>
      <c r="EIC50" s="151"/>
      <c r="EID50" s="151"/>
      <c r="EIE50" s="151"/>
      <c r="EIF50" s="151"/>
      <c r="EIG50" s="151"/>
      <c r="EIH50" s="151"/>
      <c r="EII50" s="151"/>
      <c r="EIJ50" s="151"/>
      <c r="EIK50" s="151"/>
      <c r="EIL50" s="151"/>
      <c r="EIM50" s="151"/>
      <c r="EIN50" s="151"/>
      <c r="EIO50" s="151"/>
      <c r="EIP50" s="151"/>
      <c r="EIQ50" s="151"/>
      <c r="EIR50" s="151"/>
      <c r="EIS50" s="151"/>
      <c r="EIT50" s="151"/>
      <c r="EIU50" s="151"/>
      <c r="EIV50" s="151"/>
      <c r="EIW50" s="151"/>
      <c r="EIX50" s="151"/>
      <c r="EIY50" s="151"/>
      <c r="EIZ50" s="151"/>
      <c r="EJA50" s="151"/>
      <c r="EJB50" s="151"/>
      <c r="EJC50" s="151"/>
      <c r="EJD50" s="151"/>
      <c r="EJE50" s="151"/>
      <c r="EJF50" s="151"/>
      <c r="EJG50" s="151"/>
      <c r="EJH50" s="151"/>
      <c r="EJI50" s="151"/>
      <c r="EJJ50" s="151"/>
      <c r="EJK50" s="151"/>
      <c r="EJL50" s="151"/>
      <c r="EJM50" s="151"/>
      <c r="EJN50" s="151"/>
      <c r="EJO50" s="151"/>
      <c r="EJP50" s="151"/>
      <c r="EJQ50" s="151"/>
      <c r="EJR50" s="151"/>
      <c r="EJS50" s="151"/>
      <c r="EJT50" s="151"/>
      <c r="EJU50" s="151"/>
      <c r="EJV50" s="151"/>
      <c r="EJW50" s="151"/>
      <c r="EJX50" s="151"/>
      <c r="EJY50" s="151"/>
      <c r="EJZ50" s="151"/>
      <c r="EKA50" s="151"/>
      <c r="EKB50" s="151"/>
      <c r="EKC50" s="151"/>
      <c r="EKD50" s="151"/>
      <c r="EKE50" s="151"/>
      <c r="EKF50" s="151"/>
      <c r="EKG50" s="151"/>
      <c r="EKH50" s="151"/>
      <c r="EKI50" s="151"/>
      <c r="EKJ50" s="151"/>
      <c r="EKK50" s="151"/>
      <c r="EKL50" s="151"/>
      <c r="EKM50" s="151"/>
      <c r="EKN50" s="151"/>
      <c r="EKO50" s="151"/>
      <c r="EKP50" s="151"/>
      <c r="EKQ50" s="151"/>
      <c r="EKR50" s="151"/>
      <c r="EKS50" s="151"/>
      <c r="EKT50" s="151"/>
      <c r="EKU50" s="151"/>
      <c r="EKV50" s="151"/>
      <c r="EKW50" s="151"/>
      <c r="EKX50" s="151"/>
      <c r="EKY50" s="151"/>
      <c r="EKZ50" s="151"/>
      <c r="ELA50" s="151"/>
      <c r="ELB50" s="151"/>
      <c r="ELC50" s="151"/>
      <c r="ELD50" s="151"/>
      <c r="ELE50" s="151"/>
      <c r="ELF50" s="151"/>
      <c r="ELG50" s="151"/>
      <c r="ELH50" s="151"/>
      <c r="ELI50" s="151"/>
      <c r="ELJ50" s="151"/>
      <c r="ELK50" s="151"/>
      <c r="ELL50" s="151"/>
      <c r="ELM50" s="151"/>
      <c r="ELN50" s="151"/>
      <c r="ELO50" s="151"/>
      <c r="ELP50" s="151"/>
      <c r="ELQ50" s="151"/>
      <c r="ELR50" s="151"/>
      <c r="ELS50" s="151"/>
      <c r="ELT50" s="151"/>
      <c r="ELU50" s="151"/>
      <c r="ELV50" s="151"/>
      <c r="ELW50" s="151"/>
      <c r="ELX50" s="151"/>
      <c r="ELY50" s="151"/>
      <c r="ELZ50" s="151"/>
      <c r="EMA50" s="151"/>
      <c r="EMB50" s="151"/>
      <c r="EMC50" s="151"/>
      <c r="EMD50" s="151"/>
      <c r="EME50" s="151"/>
      <c r="EMF50" s="151"/>
      <c r="EMG50" s="151"/>
      <c r="EMH50" s="151"/>
      <c r="EMI50" s="151"/>
      <c r="EMJ50" s="151"/>
      <c r="EMK50" s="151"/>
      <c r="EML50" s="151"/>
      <c r="EMM50" s="151"/>
      <c r="EMN50" s="151"/>
      <c r="EMO50" s="151"/>
      <c r="EMP50" s="151"/>
      <c r="EMQ50" s="151"/>
      <c r="EMR50" s="151"/>
      <c r="EMS50" s="151"/>
      <c r="EMT50" s="151"/>
      <c r="EMU50" s="151"/>
      <c r="EMV50" s="151"/>
      <c r="EMW50" s="151"/>
      <c r="EMX50" s="151"/>
      <c r="EMY50" s="151"/>
      <c r="EMZ50" s="151"/>
      <c r="ENA50" s="151"/>
      <c r="ENB50" s="151"/>
      <c r="ENC50" s="151"/>
      <c r="END50" s="151"/>
      <c r="ENE50" s="151"/>
      <c r="ENF50" s="151"/>
      <c r="ENG50" s="151"/>
      <c r="ENH50" s="151"/>
      <c r="ENI50" s="151"/>
      <c r="ENJ50" s="151"/>
      <c r="ENK50" s="151"/>
      <c r="ENL50" s="151"/>
      <c r="ENM50" s="151"/>
      <c r="ENN50" s="151"/>
      <c r="ENO50" s="151"/>
      <c r="ENP50" s="151"/>
      <c r="ENQ50" s="151"/>
      <c r="ENR50" s="151"/>
      <c r="ENS50" s="151"/>
      <c r="ENT50" s="151"/>
      <c r="ENU50" s="151"/>
      <c r="ENV50" s="151"/>
      <c r="ENW50" s="151"/>
      <c r="ENX50" s="151"/>
      <c r="ENY50" s="151"/>
      <c r="ENZ50" s="151"/>
      <c r="EOA50" s="151"/>
      <c r="EOB50" s="151"/>
      <c r="EOC50" s="151"/>
      <c r="EOD50" s="151"/>
      <c r="EOE50" s="151"/>
      <c r="EOF50" s="151"/>
      <c r="EOG50" s="151"/>
      <c r="EOH50" s="151"/>
      <c r="EOI50" s="151"/>
      <c r="EOJ50" s="151"/>
      <c r="EOK50" s="151"/>
      <c r="EOL50" s="151"/>
      <c r="EOM50" s="151"/>
      <c r="EON50" s="151"/>
      <c r="EOO50" s="151"/>
      <c r="EOP50" s="151"/>
      <c r="EOQ50" s="151"/>
      <c r="EOR50" s="151"/>
      <c r="EOS50" s="151"/>
      <c r="EOT50" s="151"/>
      <c r="EOU50" s="151"/>
      <c r="EOV50" s="151"/>
      <c r="EOW50" s="151"/>
      <c r="EOX50" s="151"/>
      <c r="EOY50" s="151"/>
      <c r="EOZ50" s="151"/>
      <c r="EPA50" s="151"/>
      <c r="EPB50" s="151"/>
      <c r="EPC50" s="151"/>
      <c r="EPD50" s="151"/>
      <c r="EPE50" s="151"/>
      <c r="EPF50" s="151"/>
      <c r="EPG50" s="151"/>
      <c r="EPH50" s="151"/>
      <c r="EPI50" s="151"/>
      <c r="EPJ50" s="151"/>
      <c r="EPK50" s="151"/>
      <c r="EPL50" s="151"/>
      <c r="EPM50" s="151"/>
      <c r="EPN50" s="151"/>
      <c r="EPO50" s="151"/>
      <c r="EPP50" s="151"/>
      <c r="EPQ50" s="151"/>
      <c r="EPR50" s="151"/>
      <c r="EPS50" s="151"/>
      <c r="EPT50" s="151"/>
      <c r="EPU50" s="151"/>
      <c r="EPV50" s="151"/>
      <c r="EPW50" s="151"/>
      <c r="EPX50" s="151"/>
      <c r="EPY50" s="151"/>
      <c r="EPZ50" s="151"/>
      <c r="EQA50" s="151"/>
      <c r="EQB50" s="151"/>
      <c r="EQC50" s="151"/>
      <c r="EQD50" s="151"/>
      <c r="EQE50" s="151"/>
      <c r="EQF50" s="151"/>
      <c r="EQG50" s="151"/>
      <c r="EQH50" s="151"/>
      <c r="EQI50" s="151"/>
      <c r="EQJ50" s="151"/>
      <c r="EQK50" s="151"/>
      <c r="EQL50" s="151"/>
      <c r="EQM50" s="151"/>
      <c r="EQN50" s="151"/>
      <c r="EQO50" s="151"/>
      <c r="EQP50" s="151"/>
      <c r="EQQ50" s="151"/>
      <c r="EQR50" s="151"/>
      <c r="EQS50" s="151"/>
      <c r="EQT50" s="151"/>
      <c r="EQU50" s="151"/>
      <c r="EQV50" s="151"/>
      <c r="EQW50" s="151"/>
      <c r="EQX50" s="151"/>
      <c r="EQY50" s="151"/>
      <c r="EQZ50" s="151"/>
      <c r="ERA50" s="151"/>
      <c r="ERB50" s="151"/>
      <c r="ERC50" s="151"/>
      <c r="ERD50" s="151"/>
      <c r="ERE50" s="151"/>
      <c r="ERF50" s="151"/>
      <c r="ERG50" s="151"/>
      <c r="ERH50" s="151"/>
      <c r="ERI50" s="151"/>
      <c r="ERJ50" s="151"/>
      <c r="ERK50" s="151"/>
      <c r="ERL50" s="151"/>
      <c r="ERM50" s="151"/>
      <c r="ERN50" s="151"/>
      <c r="ERO50" s="151"/>
      <c r="ERP50" s="151"/>
      <c r="ERQ50" s="151"/>
      <c r="ERR50" s="151"/>
      <c r="ERS50" s="151"/>
      <c r="ERT50" s="151"/>
      <c r="ERU50" s="151"/>
      <c r="ERV50" s="151"/>
      <c r="ERW50" s="151"/>
      <c r="ERX50" s="151"/>
      <c r="ERY50" s="151"/>
      <c r="ERZ50" s="151"/>
      <c r="ESA50" s="151"/>
      <c r="ESB50" s="151"/>
      <c r="ESC50" s="151"/>
      <c r="ESD50" s="151"/>
      <c r="ESE50" s="151"/>
      <c r="ESF50" s="151"/>
      <c r="ESG50" s="151"/>
      <c r="ESH50" s="151"/>
      <c r="ESI50" s="151"/>
      <c r="ESJ50" s="151"/>
      <c r="ESK50" s="151"/>
      <c r="ESL50" s="151"/>
      <c r="ESM50" s="151"/>
      <c r="ESN50" s="151"/>
      <c r="ESO50" s="151"/>
      <c r="ESP50" s="151"/>
      <c r="ESQ50" s="151"/>
      <c r="ESR50" s="151"/>
      <c r="ESS50" s="151"/>
      <c r="EST50" s="151"/>
      <c r="ESU50" s="151"/>
      <c r="ESV50" s="151"/>
      <c r="ESW50" s="151"/>
      <c r="ESX50" s="151"/>
      <c r="ESY50" s="151"/>
      <c r="ESZ50" s="151"/>
      <c r="ETA50" s="151"/>
      <c r="ETB50" s="151"/>
      <c r="ETC50" s="151"/>
      <c r="ETD50" s="151"/>
      <c r="ETE50" s="151"/>
      <c r="ETF50" s="151"/>
      <c r="ETG50" s="151"/>
      <c r="ETH50" s="151"/>
      <c r="ETI50" s="151"/>
      <c r="ETJ50" s="151"/>
      <c r="ETK50" s="151"/>
      <c r="ETL50" s="151"/>
      <c r="ETM50" s="151"/>
      <c r="ETN50" s="151"/>
      <c r="ETO50" s="151"/>
      <c r="ETP50" s="151"/>
      <c r="ETQ50" s="151"/>
      <c r="ETR50" s="151"/>
      <c r="ETS50" s="151"/>
      <c r="ETT50" s="151"/>
      <c r="ETU50" s="151"/>
      <c r="ETV50" s="151"/>
      <c r="ETW50" s="151"/>
      <c r="ETX50" s="151"/>
      <c r="ETY50" s="151"/>
      <c r="ETZ50" s="151"/>
      <c r="EUA50" s="151"/>
      <c r="EUB50" s="151"/>
      <c r="EUC50" s="151"/>
      <c r="EUD50" s="151"/>
      <c r="EUE50" s="151"/>
      <c r="EUF50" s="151"/>
      <c r="EUG50" s="151"/>
      <c r="EUH50" s="151"/>
      <c r="EUI50" s="151"/>
      <c r="EUJ50" s="151"/>
      <c r="EUK50" s="151"/>
      <c r="EUL50" s="151"/>
      <c r="EUM50" s="151"/>
      <c r="EUN50" s="151"/>
      <c r="EUO50" s="151"/>
      <c r="EUP50" s="151"/>
      <c r="EUQ50" s="151"/>
      <c r="EUR50" s="151"/>
      <c r="EUS50" s="151"/>
      <c r="EUT50" s="151"/>
      <c r="EUU50" s="151"/>
      <c r="EUV50" s="151"/>
      <c r="EUW50" s="151"/>
      <c r="EUX50" s="151"/>
      <c r="EUY50" s="151"/>
      <c r="EUZ50" s="151"/>
      <c r="EVA50" s="151"/>
      <c r="EVB50" s="151"/>
      <c r="EVC50" s="151"/>
      <c r="EVD50" s="151"/>
      <c r="EVE50" s="151"/>
      <c r="EVF50" s="151"/>
      <c r="EVG50" s="151"/>
      <c r="EVH50" s="151"/>
      <c r="EVI50" s="151"/>
      <c r="EVJ50" s="151"/>
      <c r="EVK50" s="151"/>
      <c r="EVL50" s="151"/>
      <c r="EVM50" s="151"/>
      <c r="EVN50" s="151"/>
      <c r="EVO50" s="151"/>
      <c r="EVP50" s="151"/>
      <c r="EVQ50" s="151"/>
      <c r="EVR50" s="151"/>
      <c r="EVS50" s="151"/>
      <c r="EVT50" s="151"/>
      <c r="EVU50" s="151"/>
      <c r="EVV50" s="151"/>
      <c r="EVW50" s="151"/>
      <c r="EVX50" s="151"/>
      <c r="EVY50" s="151"/>
      <c r="EVZ50" s="151"/>
      <c r="EWA50" s="151"/>
      <c r="EWB50" s="151"/>
      <c r="EWC50" s="151"/>
      <c r="EWD50" s="151"/>
      <c r="EWE50" s="151"/>
      <c r="EWF50" s="151"/>
      <c r="EWG50" s="151"/>
      <c r="EWH50" s="151"/>
      <c r="EWI50" s="151"/>
      <c r="EWJ50" s="151"/>
      <c r="EWK50" s="151"/>
      <c r="EWL50" s="151"/>
      <c r="EWM50" s="151"/>
      <c r="EWN50" s="151"/>
      <c r="EWO50" s="151"/>
      <c r="EWP50" s="151"/>
      <c r="EWQ50" s="151"/>
      <c r="EWR50" s="151"/>
      <c r="EWS50" s="151"/>
      <c r="EWT50" s="151"/>
      <c r="EWU50" s="151"/>
      <c r="EWV50" s="151"/>
      <c r="EWW50" s="151"/>
      <c r="EWX50" s="151"/>
      <c r="EWY50" s="151"/>
      <c r="EWZ50" s="151"/>
      <c r="EXA50" s="151"/>
      <c r="EXB50" s="151"/>
      <c r="EXC50" s="151"/>
      <c r="EXD50" s="151"/>
      <c r="EXE50" s="151"/>
      <c r="EXF50" s="151"/>
      <c r="EXG50" s="151"/>
      <c r="EXH50" s="151"/>
      <c r="EXI50" s="151"/>
      <c r="EXJ50" s="151"/>
      <c r="EXK50" s="151"/>
      <c r="EXL50" s="151"/>
      <c r="EXM50" s="151"/>
      <c r="EXN50" s="151"/>
      <c r="EXO50" s="151"/>
      <c r="EXP50" s="151"/>
      <c r="EXQ50" s="151"/>
      <c r="EXR50" s="151"/>
      <c r="EXS50" s="151"/>
      <c r="EXT50" s="151"/>
      <c r="EXU50" s="151"/>
      <c r="EXV50" s="151"/>
      <c r="EXW50" s="151"/>
      <c r="EXX50" s="151"/>
      <c r="EXY50" s="151"/>
      <c r="EXZ50" s="151"/>
      <c r="EYA50" s="151"/>
      <c r="EYB50" s="151"/>
      <c r="EYC50" s="151"/>
      <c r="EYD50" s="151"/>
      <c r="EYE50" s="151"/>
      <c r="EYF50" s="151"/>
      <c r="EYG50" s="151"/>
      <c r="EYH50" s="151"/>
      <c r="EYI50" s="151"/>
      <c r="EYJ50" s="151"/>
      <c r="EYK50" s="151"/>
      <c r="EYL50" s="151"/>
      <c r="EYM50" s="151"/>
      <c r="EYN50" s="151"/>
      <c r="EYO50" s="151"/>
      <c r="EYP50" s="151"/>
      <c r="EYQ50" s="151"/>
      <c r="EYR50" s="151"/>
      <c r="EYS50" s="151"/>
      <c r="EYT50" s="151"/>
      <c r="EYU50" s="151"/>
      <c r="EYV50" s="151"/>
      <c r="EYW50" s="151"/>
      <c r="EYX50" s="151"/>
      <c r="EYY50" s="151"/>
      <c r="EYZ50" s="151"/>
      <c r="EZA50" s="151"/>
      <c r="EZB50" s="151"/>
      <c r="EZC50" s="151"/>
      <c r="EZD50" s="151"/>
      <c r="EZE50" s="151"/>
      <c r="EZF50" s="151"/>
      <c r="EZG50" s="151"/>
      <c r="EZH50" s="151"/>
      <c r="EZI50" s="151"/>
      <c r="EZJ50" s="151"/>
      <c r="EZK50" s="151"/>
      <c r="EZL50" s="151"/>
      <c r="EZM50" s="151"/>
      <c r="EZN50" s="151"/>
      <c r="EZO50" s="151"/>
      <c r="EZP50" s="151"/>
      <c r="EZQ50" s="151"/>
      <c r="EZR50" s="151"/>
      <c r="EZS50" s="151"/>
      <c r="EZT50" s="151"/>
      <c r="EZU50" s="151"/>
      <c r="EZV50" s="151"/>
      <c r="EZW50" s="151"/>
      <c r="EZX50" s="151"/>
      <c r="EZY50" s="151"/>
      <c r="EZZ50" s="151"/>
      <c r="FAA50" s="151"/>
      <c r="FAB50" s="151"/>
      <c r="FAC50" s="151"/>
      <c r="FAD50" s="151"/>
      <c r="FAE50" s="151"/>
      <c r="FAF50" s="151"/>
      <c r="FAG50" s="151"/>
      <c r="FAH50" s="151"/>
      <c r="FAI50" s="151"/>
      <c r="FAJ50" s="151"/>
      <c r="FAK50" s="151"/>
      <c r="FAL50" s="151"/>
      <c r="FAM50" s="151"/>
      <c r="FAN50" s="151"/>
      <c r="FAO50" s="151"/>
      <c r="FAP50" s="151"/>
      <c r="FAQ50" s="151"/>
      <c r="FAR50" s="151"/>
      <c r="FAS50" s="151"/>
      <c r="FAT50" s="151"/>
      <c r="FAU50" s="151"/>
      <c r="FAV50" s="151"/>
      <c r="FAW50" s="151"/>
      <c r="FAX50" s="151"/>
      <c r="FAY50" s="151"/>
      <c r="FAZ50" s="151"/>
      <c r="FBA50" s="151"/>
      <c r="FBB50" s="151"/>
      <c r="FBC50" s="151"/>
      <c r="FBD50" s="151"/>
      <c r="FBE50" s="151"/>
      <c r="FBF50" s="151"/>
      <c r="FBG50" s="151"/>
      <c r="FBH50" s="151"/>
      <c r="FBI50" s="151"/>
      <c r="FBJ50" s="151"/>
      <c r="FBK50" s="151"/>
      <c r="FBL50" s="151"/>
      <c r="FBM50" s="151"/>
      <c r="FBN50" s="151"/>
      <c r="FBO50" s="151"/>
      <c r="FBP50" s="151"/>
      <c r="FBQ50" s="151"/>
      <c r="FBR50" s="151"/>
      <c r="FBS50" s="151"/>
      <c r="FBT50" s="151"/>
      <c r="FBU50" s="151"/>
      <c r="FBV50" s="151"/>
      <c r="FBW50" s="151"/>
      <c r="FBX50" s="151"/>
      <c r="FBY50" s="151"/>
      <c r="FBZ50" s="151"/>
      <c r="FCA50" s="151"/>
      <c r="FCB50" s="151"/>
      <c r="FCC50" s="151"/>
      <c r="FCD50" s="151"/>
      <c r="FCE50" s="151"/>
      <c r="FCF50" s="151"/>
      <c r="FCG50" s="151"/>
      <c r="FCH50" s="151"/>
      <c r="FCI50" s="151"/>
      <c r="FCJ50" s="151"/>
      <c r="FCK50" s="151"/>
      <c r="FCL50" s="151"/>
      <c r="FCM50" s="151"/>
      <c r="FCN50" s="151"/>
      <c r="FCO50" s="151"/>
      <c r="FCP50" s="151"/>
      <c r="FCQ50" s="151"/>
      <c r="FCR50" s="151"/>
      <c r="FCS50" s="151"/>
      <c r="FCT50" s="151"/>
      <c r="FCU50" s="151"/>
      <c r="FCV50" s="151"/>
      <c r="FCW50" s="151"/>
      <c r="FCX50" s="151"/>
      <c r="FCY50" s="151"/>
      <c r="FCZ50" s="151"/>
      <c r="FDA50" s="151"/>
      <c r="FDB50" s="151"/>
      <c r="FDC50" s="151"/>
      <c r="FDD50" s="151"/>
      <c r="FDE50" s="151"/>
      <c r="FDF50" s="151"/>
      <c r="FDG50" s="151"/>
      <c r="FDH50" s="151"/>
      <c r="FDI50" s="151"/>
      <c r="FDJ50" s="151"/>
      <c r="FDK50" s="151"/>
      <c r="FDL50" s="151"/>
      <c r="FDM50" s="151"/>
      <c r="FDN50" s="151"/>
      <c r="FDO50" s="151"/>
      <c r="FDP50" s="151"/>
      <c r="FDQ50" s="151"/>
      <c r="FDR50" s="151"/>
      <c r="FDS50" s="151"/>
      <c r="FDT50" s="151"/>
      <c r="FDU50" s="151"/>
      <c r="FDV50" s="151"/>
      <c r="FDW50" s="151"/>
      <c r="FDX50" s="151"/>
      <c r="FDY50" s="151"/>
      <c r="FDZ50" s="151"/>
      <c r="FEA50" s="151"/>
      <c r="FEB50" s="151"/>
      <c r="FEC50" s="151"/>
      <c r="FED50" s="151"/>
      <c r="FEE50" s="151"/>
      <c r="FEF50" s="151"/>
      <c r="FEG50" s="151"/>
      <c r="FEH50" s="151"/>
      <c r="FEI50" s="151"/>
      <c r="FEJ50" s="151"/>
      <c r="FEK50" s="151"/>
      <c r="FEL50" s="151"/>
      <c r="FEM50" s="151"/>
      <c r="FEN50" s="151"/>
      <c r="FEO50" s="151"/>
      <c r="FEP50" s="151"/>
      <c r="FEQ50" s="151"/>
      <c r="FER50" s="151"/>
      <c r="FES50" s="151"/>
      <c r="FET50" s="151"/>
      <c r="FEU50" s="151"/>
      <c r="FEV50" s="151"/>
      <c r="FEW50" s="151"/>
      <c r="FEX50" s="151"/>
      <c r="FEY50" s="151"/>
      <c r="FEZ50" s="151"/>
      <c r="FFA50" s="151"/>
      <c r="FFB50" s="151"/>
      <c r="FFC50" s="151"/>
      <c r="FFD50" s="151"/>
      <c r="FFE50" s="151"/>
      <c r="FFF50" s="151"/>
      <c r="FFG50" s="151"/>
      <c r="FFH50" s="151"/>
      <c r="FFI50" s="151"/>
      <c r="FFJ50" s="151"/>
      <c r="FFK50" s="151"/>
      <c r="FFL50" s="151"/>
      <c r="FFM50" s="151"/>
      <c r="FFN50" s="151"/>
      <c r="FFO50" s="151"/>
      <c r="FFP50" s="151"/>
      <c r="FFQ50" s="151"/>
      <c r="FFR50" s="151"/>
      <c r="FFS50" s="151"/>
      <c r="FFT50" s="151"/>
      <c r="FFU50" s="151"/>
      <c r="FFV50" s="151"/>
      <c r="FFW50" s="151"/>
      <c r="FFX50" s="151"/>
      <c r="FFY50" s="151"/>
      <c r="FFZ50" s="151"/>
      <c r="FGA50" s="151"/>
      <c r="FGB50" s="151"/>
      <c r="FGC50" s="151"/>
      <c r="FGD50" s="151"/>
      <c r="FGE50" s="151"/>
      <c r="FGF50" s="151"/>
      <c r="FGG50" s="151"/>
      <c r="FGH50" s="151"/>
      <c r="FGI50" s="151"/>
      <c r="FGJ50" s="151"/>
      <c r="FGK50" s="151"/>
      <c r="FGL50" s="151"/>
      <c r="FGM50" s="151"/>
      <c r="FGN50" s="151"/>
      <c r="FGO50" s="151"/>
      <c r="FGP50" s="151"/>
      <c r="FGQ50" s="151"/>
      <c r="FGR50" s="151"/>
      <c r="FGS50" s="151"/>
      <c r="FGT50" s="151"/>
      <c r="FGU50" s="151"/>
      <c r="FGV50" s="151"/>
      <c r="FGW50" s="151"/>
      <c r="FGX50" s="151"/>
      <c r="FGY50" s="151"/>
      <c r="FGZ50" s="151"/>
      <c r="FHA50" s="151"/>
      <c r="FHB50" s="151"/>
      <c r="FHC50" s="151"/>
      <c r="FHD50" s="151"/>
      <c r="FHE50" s="151"/>
      <c r="FHF50" s="151"/>
      <c r="FHG50" s="151"/>
      <c r="FHH50" s="151"/>
      <c r="FHI50" s="151"/>
      <c r="FHJ50" s="151"/>
      <c r="FHK50" s="151"/>
      <c r="FHL50" s="151"/>
      <c r="FHM50" s="151"/>
      <c r="FHN50" s="151"/>
      <c r="FHO50" s="151"/>
      <c r="FHP50" s="151"/>
      <c r="FHQ50" s="151"/>
      <c r="FHR50" s="151"/>
      <c r="FHS50" s="151"/>
      <c r="FHT50" s="151"/>
      <c r="FHU50" s="151"/>
      <c r="FHV50" s="151"/>
      <c r="FHW50" s="151"/>
      <c r="FHX50" s="151"/>
      <c r="FHY50" s="151"/>
      <c r="FHZ50" s="151"/>
      <c r="FIA50" s="151"/>
      <c r="FIB50" s="151"/>
      <c r="FIC50" s="151"/>
      <c r="FID50" s="151"/>
      <c r="FIE50" s="151"/>
      <c r="FIF50" s="151"/>
      <c r="FIG50" s="151"/>
      <c r="FIH50" s="151"/>
      <c r="FII50" s="151"/>
      <c r="FIJ50" s="151"/>
      <c r="FIK50" s="151"/>
      <c r="FIL50" s="151"/>
      <c r="FIM50" s="151"/>
      <c r="FIN50" s="151"/>
      <c r="FIO50" s="151"/>
      <c r="FIP50" s="151"/>
      <c r="FIQ50" s="151"/>
      <c r="FIR50" s="151"/>
      <c r="FIS50" s="151"/>
      <c r="FIT50" s="151"/>
      <c r="FIU50" s="151"/>
      <c r="FIV50" s="151"/>
      <c r="FIW50" s="151"/>
      <c r="FIX50" s="151"/>
      <c r="FIY50" s="151"/>
      <c r="FIZ50" s="151"/>
      <c r="FJA50" s="151"/>
      <c r="FJB50" s="151"/>
      <c r="FJC50" s="151"/>
      <c r="FJD50" s="151"/>
      <c r="FJE50" s="151"/>
      <c r="FJF50" s="151"/>
      <c r="FJG50" s="151"/>
      <c r="FJH50" s="151"/>
      <c r="FJI50" s="151"/>
      <c r="FJJ50" s="151"/>
      <c r="FJK50" s="151"/>
      <c r="FJL50" s="151"/>
      <c r="FJM50" s="151"/>
      <c r="FJN50" s="151"/>
      <c r="FJO50" s="151"/>
      <c r="FJP50" s="151"/>
      <c r="FJQ50" s="151"/>
      <c r="FJR50" s="151"/>
      <c r="FJS50" s="151"/>
      <c r="FJT50" s="151"/>
      <c r="FJU50" s="151"/>
      <c r="FJV50" s="151"/>
      <c r="FJW50" s="151"/>
      <c r="FJX50" s="151"/>
      <c r="FJY50" s="151"/>
      <c r="FJZ50" s="151"/>
      <c r="FKA50" s="151"/>
      <c r="FKB50" s="151"/>
      <c r="FKC50" s="151"/>
      <c r="FKD50" s="151"/>
      <c r="FKE50" s="151"/>
      <c r="FKF50" s="151"/>
      <c r="FKG50" s="151"/>
      <c r="FKH50" s="151"/>
      <c r="FKI50" s="151"/>
      <c r="FKJ50" s="151"/>
      <c r="FKK50" s="151"/>
      <c r="FKL50" s="151"/>
      <c r="FKM50" s="151"/>
      <c r="FKN50" s="151"/>
      <c r="FKO50" s="151"/>
      <c r="FKP50" s="151"/>
      <c r="FKQ50" s="151"/>
      <c r="FKR50" s="151"/>
      <c r="FKS50" s="151"/>
      <c r="FKT50" s="151"/>
      <c r="FKU50" s="151"/>
      <c r="FKV50" s="151"/>
      <c r="FKW50" s="151"/>
      <c r="FKX50" s="151"/>
      <c r="FKY50" s="151"/>
      <c r="FKZ50" s="151"/>
      <c r="FLA50" s="151"/>
      <c r="FLB50" s="151"/>
      <c r="FLC50" s="151"/>
      <c r="FLD50" s="151"/>
      <c r="FLE50" s="151"/>
      <c r="FLF50" s="151"/>
      <c r="FLG50" s="151"/>
      <c r="FLH50" s="151"/>
      <c r="FLI50" s="151"/>
      <c r="FLJ50" s="151"/>
      <c r="FLK50" s="151"/>
      <c r="FLL50" s="151"/>
      <c r="FLM50" s="151"/>
      <c r="FLN50" s="151"/>
      <c r="FLO50" s="151"/>
      <c r="FLP50" s="151"/>
      <c r="FLQ50" s="151"/>
      <c r="FLR50" s="151"/>
      <c r="FLS50" s="151"/>
      <c r="FLT50" s="151"/>
      <c r="FLU50" s="151"/>
      <c r="FLV50" s="151"/>
      <c r="FLW50" s="151"/>
      <c r="FLX50" s="151"/>
      <c r="FLY50" s="151"/>
      <c r="FLZ50" s="151"/>
      <c r="FMA50" s="151"/>
      <c r="FMB50" s="151"/>
      <c r="FMC50" s="151"/>
      <c r="FMD50" s="151"/>
      <c r="FME50" s="151"/>
      <c r="FMF50" s="151"/>
      <c r="FMG50" s="151"/>
      <c r="FMH50" s="151"/>
      <c r="FMI50" s="151"/>
      <c r="FMJ50" s="151"/>
      <c r="FMK50" s="151"/>
      <c r="FML50" s="151"/>
      <c r="FMM50" s="151"/>
      <c r="FMN50" s="151"/>
      <c r="FMO50" s="151"/>
      <c r="FMP50" s="151"/>
      <c r="FMQ50" s="151"/>
      <c r="FMR50" s="151"/>
      <c r="FMS50" s="151"/>
      <c r="FMT50" s="151"/>
      <c r="FMU50" s="151"/>
      <c r="FMV50" s="151"/>
      <c r="FMW50" s="151"/>
      <c r="FMX50" s="151"/>
      <c r="FMY50" s="151"/>
      <c r="FMZ50" s="151"/>
      <c r="FNA50" s="151"/>
      <c r="FNB50" s="151"/>
      <c r="FNC50" s="151"/>
      <c r="FND50" s="151"/>
      <c r="FNE50" s="151"/>
      <c r="FNF50" s="151"/>
      <c r="FNG50" s="151"/>
      <c r="FNH50" s="151"/>
      <c r="FNI50" s="151"/>
      <c r="FNJ50" s="151"/>
      <c r="FNK50" s="151"/>
      <c r="FNL50" s="151"/>
      <c r="FNM50" s="151"/>
      <c r="FNN50" s="151"/>
      <c r="FNO50" s="151"/>
      <c r="FNP50" s="151"/>
      <c r="FNQ50" s="151"/>
      <c r="FNR50" s="151"/>
      <c r="FNS50" s="151"/>
      <c r="FNT50" s="151"/>
      <c r="FNU50" s="151"/>
      <c r="FNV50" s="151"/>
      <c r="FNW50" s="151"/>
      <c r="FNX50" s="151"/>
      <c r="FNY50" s="151"/>
      <c r="FNZ50" s="151"/>
      <c r="FOA50" s="151"/>
      <c r="FOB50" s="151"/>
      <c r="FOC50" s="151"/>
      <c r="FOD50" s="151"/>
      <c r="FOE50" s="151"/>
      <c r="FOF50" s="151"/>
      <c r="FOG50" s="151"/>
      <c r="FOH50" s="151"/>
      <c r="FOI50" s="151"/>
      <c r="FOJ50" s="151"/>
      <c r="FOK50" s="151"/>
      <c r="FOL50" s="151"/>
      <c r="FOM50" s="151"/>
      <c r="FON50" s="151"/>
      <c r="FOO50" s="151"/>
      <c r="FOP50" s="151"/>
      <c r="FOQ50" s="151"/>
      <c r="FOR50" s="151"/>
      <c r="FOS50" s="151"/>
      <c r="FOT50" s="151"/>
      <c r="FOU50" s="151"/>
      <c r="FOV50" s="151"/>
      <c r="FOW50" s="151"/>
      <c r="FOX50" s="151"/>
      <c r="FOY50" s="151"/>
      <c r="FOZ50" s="151"/>
      <c r="FPA50" s="151"/>
      <c r="FPB50" s="151"/>
      <c r="FPC50" s="151"/>
      <c r="FPD50" s="151"/>
      <c r="FPE50" s="151"/>
      <c r="FPF50" s="151"/>
      <c r="FPG50" s="151"/>
      <c r="FPH50" s="151"/>
      <c r="FPI50" s="151"/>
      <c r="FPJ50" s="151"/>
      <c r="FPK50" s="151"/>
      <c r="FPL50" s="151"/>
      <c r="FPM50" s="151"/>
      <c r="FPN50" s="151"/>
      <c r="FPO50" s="151"/>
      <c r="FPP50" s="151"/>
      <c r="FPQ50" s="151"/>
      <c r="FPR50" s="151"/>
      <c r="FPS50" s="151"/>
      <c r="FPT50" s="151"/>
      <c r="FPU50" s="151"/>
      <c r="FPV50" s="151"/>
      <c r="FPW50" s="151"/>
      <c r="FPX50" s="151"/>
      <c r="FPY50" s="151"/>
      <c r="FPZ50" s="151"/>
      <c r="FQA50" s="151"/>
      <c r="FQB50" s="151"/>
      <c r="FQC50" s="151"/>
      <c r="FQD50" s="151"/>
      <c r="FQE50" s="151"/>
      <c r="FQF50" s="151"/>
      <c r="FQG50" s="151"/>
      <c r="FQH50" s="151"/>
      <c r="FQI50" s="151"/>
      <c r="FQJ50" s="151"/>
      <c r="FQK50" s="151"/>
      <c r="FQL50" s="151"/>
      <c r="FQM50" s="151"/>
      <c r="FQN50" s="151"/>
      <c r="FQO50" s="151"/>
      <c r="FQP50" s="151"/>
      <c r="FQQ50" s="151"/>
      <c r="FQR50" s="151"/>
      <c r="FQS50" s="151"/>
      <c r="FQT50" s="151"/>
      <c r="FQU50" s="151"/>
      <c r="FQV50" s="151"/>
      <c r="FQW50" s="151"/>
      <c r="FQX50" s="151"/>
      <c r="FQY50" s="151"/>
      <c r="FQZ50" s="151"/>
      <c r="FRA50" s="151"/>
      <c r="FRB50" s="151"/>
      <c r="FRC50" s="151"/>
      <c r="FRD50" s="151"/>
      <c r="FRE50" s="151"/>
      <c r="FRF50" s="151"/>
      <c r="FRG50" s="151"/>
      <c r="FRH50" s="151"/>
      <c r="FRI50" s="151"/>
      <c r="FRJ50" s="151"/>
      <c r="FRK50" s="151"/>
      <c r="FRL50" s="151"/>
      <c r="FRM50" s="151"/>
      <c r="FRN50" s="151"/>
      <c r="FRO50" s="151"/>
      <c r="FRP50" s="151"/>
      <c r="FRQ50" s="151"/>
      <c r="FRR50" s="151"/>
      <c r="FRS50" s="151"/>
      <c r="FRT50" s="151"/>
      <c r="FRU50" s="151"/>
      <c r="FRV50" s="151"/>
      <c r="FRW50" s="151"/>
      <c r="FRX50" s="151"/>
      <c r="FRY50" s="151"/>
      <c r="FRZ50" s="151"/>
      <c r="FSA50" s="151"/>
      <c r="FSB50" s="151"/>
      <c r="FSC50" s="151"/>
      <c r="FSD50" s="151"/>
      <c r="FSE50" s="151"/>
      <c r="FSF50" s="151"/>
      <c r="FSG50" s="151"/>
      <c r="FSH50" s="151"/>
      <c r="FSI50" s="151"/>
      <c r="FSJ50" s="151"/>
      <c r="FSK50" s="151"/>
      <c r="FSL50" s="151"/>
      <c r="FSM50" s="151"/>
      <c r="FSN50" s="151"/>
      <c r="FSO50" s="151"/>
      <c r="FSP50" s="151"/>
      <c r="FSQ50" s="151"/>
      <c r="FSR50" s="151"/>
      <c r="FSS50" s="151"/>
      <c r="FST50" s="151"/>
      <c r="FSU50" s="151"/>
      <c r="FSV50" s="151"/>
      <c r="FSW50" s="151"/>
      <c r="FSX50" s="151"/>
      <c r="FSY50" s="151"/>
      <c r="FSZ50" s="151"/>
      <c r="FTA50" s="151"/>
      <c r="FTB50" s="151"/>
      <c r="FTC50" s="151"/>
      <c r="FTD50" s="151"/>
      <c r="FTE50" s="151"/>
      <c r="FTF50" s="151"/>
      <c r="FTG50" s="151"/>
      <c r="FTH50" s="151"/>
      <c r="FTI50" s="151"/>
      <c r="FTJ50" s="151"/>
      <c r="FTK50" s="151"/>
      <c r="FTL50" s="151"/>
      <c r="FTM50" s="151"/>
      <c r="FTN50" s="151"/>
      <c r="FTO50" s="151"/>
      <c r="FTP50" s="151"/>
      <c r="FTQ50" s="151"/>
      <c r="FTR50" s="151"/>
      <c r="FTS50" s="151"/>
      <c r="FTT50" s="151"/>
      <c r="FTU50" s="151"/>
      <c r="FTV50" s="151"/>
      <c r="FTW50" s="151"/>
      <c r="FTX50" s="151"/>
      <c r="FTY50" s="151"/>
      <c r="FTZ50" s="151"/>
      <c r="FUA50" s="151"/>
      <c r="FUB50" s="151"/>
      <c r="FUC50" s="151"/>
      <c r="FUD50" s="151"/>
      <c r="FUE50" s="151"/>
      <c r="FUF50" s="151"/>
      <c r="FUG50" s="151"/>
      <c r="FUH50" s="151"/>
      <c r="FUI50" s="151"/>
      <c r="FUJ50" s="151"/>
      <c r="FUK50" s="151"/>
      <c r="FUL50" s="151"/>
      <c r="FUM50" s="151"/>
      <c r="FUN50" s="151"/>
      <c r="FUO50" s="151"/>
      <c r="FUP50" s="151"/>
      <c r="FUQ50" s="151"/>
      <c r="FUR50" s="151"/>
      <c r="FUS50" s="151"/>
      <c r="FUT50" s="151"/>
      <c r="FUU50" s="151"/>
      <c r="FUV50" s="151"/>
      <c r="FUW50" s="151"/>
      <c r="FUX50" s="151"/>
      <c r="FUY50" s="151"/>
      <c r="FUZ50" s="151"/>
      <c r="FVA50" s="151"/>
      <c r="FVB50" s="151"/>
      <c r="FVC50" s="151"/>
      <c r="FVD50" s="151"/>
      <c r="FVE50" s="151"/>
      <c r="FVF50" s="151"/>
      <c r="FVG50" s="151"/>
      <c r="FVH50" s="151"/>
      <c r="FVI50" s="151"/>
      <c r="FVJ50" s="151"/>
      <c r="FVK50" s="151"/>
      <c r="FVL50" s="151"/>
      <c r="FVM50" s="151"/>
      <c r="FVN50" s="151"/>
      <c r="FVO50" s="151"/>
      <c r="FVP50" s="151"/>
      <c r="FVQ50" s="151"/>
      <c r="FVR50" s="151"/>
      <c r="FVS50" s="151"/>
      <c r="FVT50" s="151"/>
      <c r="FVU50" s="151"/>
      <c r="FVV50" s="151"/>
      <c r="FVW50" s="151"/>
      <c r="FVX50" s="151"/>
      <c r="FVY50" s="151"/>
      <c r="FVZ50" s="151"/>
      <c r="FWA50" s="151"/>
      <c r="FWB50" s="151"/>
      <c r="FWC50" s="151"/>
      <c r="FWD50" s="151"/>
      <c r="FWE50" s="151"/>
      <c r="FWF50" s="151"/>
      <c r="FWG50" s="151"/>
      <c r="FWH50" s="151"/>
      <c r="FWI50" s="151"/>
      <c r="FWJ50" s="151"/>
      <c r="FWK50" s="151"/>
      <c r="FWL50" s="151"/>
      <c r="FWM50" s="151"/>
      <c r="FWN50" s="151"/>
      <c r="FWO50" s="151"/>
      <c r="FWP50" s="151"/>
      <c r="FWQ50" s="151"/>
      <c r="FWR50" s="151"/>
      <c r="FWS50" s="151"/>
      <c r="FWT50" s="151"/>
      <c r="FWU50" s="151"/>
      <c r="FWV50" s="151"/>
      <c r="FWW50" s="151"/>
      <c r="FWX50" s="151"/>
      <c r="FWY50" s="151"/>
      <c r="FWZ50" s="151"/>
      <c r="FXA50" s="151"/>
      <c r="FXB50" s="151"/>
      <c r="FXC50" s="151"/>
      <c r="FXD50" s="151"/>
      <c r="FXE50" s="151"/>
      <c r="FXF50" s="151"/>
      <c r="FXG50" s="151"/>
      <c r="FXH50" s="151"/>
      <c r="FXI50" s="151"/>
      <c r="FXJ50" s="151"/>
      <c r="FXK50" s="151"/>
      <c r="FXL50" s="151"/>
      <c r="FXM50" s="151"/>
      <c r="FXN50" s="151"/>
      <c r="FXO50" s="151"/>
      <c r="FXP50" s="151"/>
      <c r="FXQ50" s="151"/>
      <c r="FXR50" s="151"/>
      <c r="FXS50" s="151"/>
      <c r="FXT50" s="151"/>
      <c r="FXU50" s="151"/>
      <c r="FXV50" s="151"/>
      <c r="FXW50" s="151"/>
      <c r="FXX50" s="151"/>
      <c r="FXY50" s="151"/>
      <c r="FXZ50" s="151"/>
      <c r="FYA50" s="151"/>
      <c r="FYB50" s="151"/>
      <c r="FYC50" s="151"/>
      <c r="FYD50" s="151"/>
      <c r="FYE50" s="151"/>
      <c r="FYF50" s="151"/>
      <c r="FYG50" s="151"/>
      <c r="FYH50" s="151"/>
      <c r="FYI50" s="151"/>
      <c r="FYJ50" s="151"/>
      <c r="FYK50" s="151"/>
      <c r="FYL50" s="151"/>
      <c r="FYM50" s="151"/>
      <c r="FYN50" s="151"/>
      <c r="FYO50" s="151"/>
      <c r="FYP50" s="151"/>
      <c r="FYQ50" s="151"/>
      <c r="FYR50" s="151"/>
      <c r="FYS50" s="151"/>
      <c r="FYT50" s="151"/>
      <c r="FYU50" s="151"/>
      <c r="FYV50" s="151"/>
      <c r="FYW50" s="151"/>
      <c r="FYX50" s="151"/>
      <c r="FYY50" s="151"/>
      <c r="FYZ50" s="151"/>
      <c r="FZA50" s="151"/>
      <c r="FZB50" s="151"/>
      <c r="FZC50" s="151"/>
      <c r="FZD50" s="151"/>
      <c r="FZE50" s="151"/>
      <c r="FZF50" s="151"/>
      <c r="FZG50" s="151"/>
      <c r="FZH50" s="151"/>
      <c r="FZI50" s="151"/>
      <c r="FZJ50" s="151"/>
      <c r="FZK50" s="151"/>
      <c r="FZL50" s="151"/>
      <c r="FZM50" s="151"/>
      <c r="FZN50" s="151"/>
      <c r="FZO50" s="151"/>
      <c r="FZP50" s="151"/>
      <c r="FZQ50" s="151"/>
      <c r="FZR50" s="151"/>
      <c r="FZS50" s="151"/>
      <c r="FZT50" s="151"/>
      <c r="FZU50" s="151"/>
      <c r="FZV50" s="151"/>
      <c r="FZW50" s="151"/>
      <c r="FZX50" s="151"/>
      <c r="FZY50" s="151"/>
      <c r="FZZ50" s="151"/>
      <c r="GAA50" s="151"/>
      <c r="GAB50" s="151"/>
      <c r="GAC50" s="151"/>
      <c r="GAD50" s="151"/>
      <c r="GAE50" s="151"/>
      <c r="GAF50" s="151"/>
      <c r="GAG50" s="151"/>
      <c r="GAH50" s="151"/>
      <c r="GAI50" s="151"/>
      <c r="GAJ50" s="151"/>
      <c r="GAK50" s="151"/>
      <c r="GAL50" s="151"/>
      <c r="GAM50" s="151"/>
      <c r="GAN50" s="151"/>
      <c r="GAO50" s="151"/>
      <c r="GAP50" s="151"/>
      <c r="GAQ50" s="151"/>
      <c r="GAR50" s="151"/>
      <c r="GAS50" s="151"/>
      <c r="GAT50" s="151"/>
      <c r="GAU50" s="151"/>
      <c r="GAV50" s="151"/>
      <c r="GAW50" s="151"/>
      <c r="GAX50" s="151"/>
      <c r="GAY50" s="151"/>
      <c r="GAZ50" s="151"/>
      <c r="GBA50" s="151"/>
      <c r="GBB50" s="151"/>
      <c r="GBC50" s="151"/>
      <c r="GBD50" s="151"/>
      <c r="GBE50" s="151"/>
      <c r="GBF50" s="151"/>
      <c r="GBG50" s="151"/>
      <c r="GBH50" s="151"/>
      <c r="GBI50" s="151"/>
      <c r="GBJ50" s="151"/>
      <c r="GBK50" s="151"/>
      <c r="GBL50" s="151"/>
      <c r="GBM50" s="151"/>
      <c r="GBN50" s="151"/>
      <c r="GBO50" s="151"/>
      <c r="GBP50" s="151"/>
      <c r="GBQ50" s="151"/>
      <c r="GBR50" s="151"/>
      <c r="GBS50" s="151"/>
      <c r="GBT50" s="151"/>
      <c r="GBU50" s="151"/>
      <c r="GBV50" s="151"/>
      <c r="GBW50" s="151"/>
      <c r="GBX50" s="151"/>
      <c r="GBY50" s="151"/>
      <c r="GBZ50" s="151"/>
      <c r="GCA50" s="151"/>
      <c r="GCB50" s="151"/>
      <c r="GCC50" s="151"/>
      <c r="GCD50" s="151"/>
      <c r="GCE50" s="151"/>
      <c r="GCF50" s="151"/>
      <c r="GCG50" s="151"/>
      <c r="GCH50" s="151"/>
      <c r="GCI50" s="151"/>
      <c r="GCJ50" s="151"/>
      <c r="GCK50" s="151"/>
      <c r="GCL50" s="151"/>
      <c r="GCM50" s="151"/>
      <c r="GCN50" s="151"/>
      <c r="GCO50" s="151"/>
      <c r="GCP50" s="151"/>
      <c r="GCQ50" s="151"/>
      <c r="GCR50" s="151"/>
      <c r="GCS50" s="151"/>
      <c r="GCT50" s="151"/>
      <c r="GCU50" s="151"/>
      <c r="GCV50" s="151"/>
      <c r="GCW50" s="151"/>
      <c r="GCX50" s="151"/>
      <c r="GCY50" s="151"/>
      <c r="GCZ50" s="151"/>
      <c r="GDA50" s="151"/>
      <c r="GDB50" s="151"/>
      <c r="GDC50" s="151"/>
      <c r="GDD50" s="151"/>
      <c r="GDE50" s="151"/>
      <c r="GDF50" s="151"/>
      <c r="GDG50" s="151"/>
      <c r="GDH50" s="151"/>
      <c r="GDI50" s="151"/>
      <c r="GDJ50" s="151"/>
      <c r="GDK50" s="151"/>
      <c r="GDL50" s="151"/>
      <c r="GDM50" s="151"/>
      <c r="GDN50" s="151"/>
      <c r="GDO50" s="151"/>
      <c r="GDP50" s="151"/>
      <c r="GDQ50" s="151"/>
      <c r="GDR50" s="151"/>
      <c r="GDS50" s="151"/>
      <c r="GDT50" s="151"/>
      <c r="GDU50" s="151"/>
      <c r="GDV50" s="151"/>
      <c r="GDW50" s="151"/>
      <c r="GDX50" s="151"/>
      <c r="GDY50" s="151"/>
      <c r="GDZ50" s="151"/>
      <c r="GEA50" s="151"/>
      <c r="GEB50" s="151"/>
      <c r="GEC50" s="151"/>
      <c r="GED50" s="151"/>
      <c r="GEE50" s="151"/>
      <c r="GEF50" s="151"/>
      <c r="GEG50" s="151"/>
      <c r="GEH50" s="151"/>
      <c r="GEI50" s="151"/>
      <c r="GEJ50" s="151"/>
      <c r="GEK50" s="151"/>
      <c r="GEL50" s="151"/>
      <c r="GEM50" s="151"/>
      <c r="GEN50" s="151"/>
      <c r="GEO50" s="151"/>
      <c r="GEP50" s="151"/>
      <c r="GEQ50" s="151"/>
      <c r="GER50" s="151"/>
      <c r="GES50" s="151"/>
      <c r="GET50" s="151"/>
      <c r="GEU50" s="151"/>
      <c r="GEV50" s="151"/>
      <c r="GEW50" s="151"/>
      <c r="GEX50" s="151"/>
      <c r="GEY50" s="151"/>
      <c r="GEZ50" s="151"/>
      <c r="GFA50" s="151"/>
      <c r="GFB50" s="151"/>
      <c r="GFC50" s="151"/>
      <c r="GFD50" s="151"/>
      <c r="GFE50" s="151"/>
      <c r="GFF50" s="151"/>
      <c r="GFG50" s="151"/>
      <c r="GFH50" s="151"/>
      <c r="GFI50" s="151"/>
      <c r="GFJ50" s="151"/>
      <c r="GFK50" s="151"/>
      <c r="GFL50" s="151"/>
      <c r="GFM50" s="151"/>
      <c r="GFN50" s="151"/>
      <c r="GFO50" s="151"/>
      <c r="GFP50" s="151"/>
      <c r="GFQ50" s="151"/>
      <c r="GFR50" s="151"/>
      <c r="GFS50" s="151"/>
      <c r="GFT50" s="151"/>
      <c r="GFU50" s="151"/>
      <c r="GFV50" s="151"/>
      <c r="GFW50" s="151"/>
      <c r="GFX50" s="151"/>
      <c r="GFY50" s="151"/>
      <c r="GFZ50" s="151"/>
      <c r="GGA50" s="151"/>
      <c r="GGB50" s="151"/>
      <c r="GGC50" s="151"/>
      <c r="GGD50" s="151"/>
      <c r="GGE50" s="151"/>
      <c r="GGF50" s="151"/>
      <c r="GGG50" s="151"/>
      <c r="GGH50" s="151"/>
      <c r="GGI50" s="151"/>
      <c r="GGJ50" s="151"/>
      <c r="GGK50" s="151"/>
      <c r="GGL50" s="151"/>
      <c r="GGM50" s="151"/>
      <c r="GGN50" s="151"/>
      <c r="GGO50" s="151"/>
      <c r="GGP50" s="151"/>
      <c r="GGQ50" s="151"/>
      <c r="GGR50" s="151"/>
      <c r="GGS50" s="151"/>
      <c r="GGT50" s="151"/>
      <c r="GGU50" s="151"/>
      <c r="GGV50" s="151"/>
      <c r="GGW50" s="151"/>
      <c r="GGX50" s="151"/>
      <c r="GGY50" s="151"/>
      <c r="GGZ50" s="151"/>
      <c r="GHA50" s="151"/>
      <c r="GHB50" s="151"/>
      <c r="GHC50" s="151"/>
      <c r="GHD50" s="151"/>
      <c r="GHE50" s="151"/>
      <c r="GHF50" s="151"/>
      <c r="GHG50" s="151"/>
      <c r="GHH50" s="151"/>
      <c r="GHI50" s="151"/>
      <c r="GHJ50" s="151"/>
      <c r="GHK50" s="151"/>
      <c r="GHL50" s="151"/>
      <c r="GHM50" s="151"/>
      <c r="GHN50" s="151"/>
      <c r="GHO50" s="151"/>
      <c r="GHP50" s="151"/>
      <c r="GHQ50" s="151"/>
      <c r="GHR50" s="151"/>
      <c r="GHS50" s="151"/>
      <c r="GHT50" s="151"/>
      <c r="GHU50" s="151"/>
      <c r="GHV50" s="151"/>
      <c r="GHW50" s="151"/>
      <c r="GHX50" s="151"/>
      <c r="GHY50" s="151"/>
      <c r="GHZ50" s="151"/>
      <c r="GIA50" s="151"/>
      <c r="GIB50" s="151"/>
      <c r="GIC50" s="151"/>
      <c r="GID50" s="151"/>
      <c r="GIE50" s="151"/>
      <c r="GIF50" s="151"/>
      <c r="GIG50" s="151"/>
      <c r="GIH50" s="151"/>
      <c r="GII50" s="151"/>
      <c r="GIJ50" s="151"/>
      <c r="GIK50" s="151"/>
      <c r="GIL50" s="151"/>
      <c r="GIM50" s="151"/>
      <c r="GIN50" s="151"/>
      <c r="GIO50" s="151"/>
      <c r="GIP50" s="151"/>
      <c r="GIQ50" s="151"/>
      <c r="GIR50" s="151"/>
      <c r="GIS50" s="151"/>
      <c r="GIT50" s="151"/>
      <c r="GIU50" s="151"/>
      <c r="GIV50" s="151"/>
      <c r="GIW50" s="151"/>
      <c r="GIX50" s="151"/>
      <c r="GIY50" s="151"/>
      <c r="GIZ50" s="151"/>
      <c r="GJA50" s="151"/>
      <c r="GJB50" s="151"/>
      <c r="GJC50" s="151"/>
      <c r="GJD50" s="151"/>
      <c r="GJE50" s="151"/>
      <c r="GJF50" s="151"/>
      <c r="GJG50" s="151"/>
      <c r="GJH50" s="151"/>
      <c r="GJI50" s="151"/>
      <c r="GJJ50" s="151"/>
      <c r="GJK50" s="151"/>
      <c r="GJL50" s="151"/>
      <c r="GJM50" s="151"/>
      <c r="GJN50" s="151"/>
      <c r="GJO50" s="151"/>
      <c r="GJP50" s="151"/>
      <c r="GJQ50" s="151"/>
      <c r="GJR50" s="151"/>
      <c r="GJS50" s="151"/>
      <c r="GJT50" s="151"/>
      <c r="GJU50" s="151"/>
      <c r="GJV50" s="151"/>
      <c r="GJW50" s="151"/>
      <c r="GJX50" s="151"/>
      <c r="GJY50" s="151"/>
      <c r="GJZ50" s="151"/>
      <c r="GKA50" s="151"/>
      <c r="GKB50" s="151"/>
      <c r="GKC50" s="151"/>
      <c r="GKD50" s="151"/>
      <c r="GKE50" s="151"/>
      <c r="GKF50" s="151"/>
      <c r="GKG50" s="151"/>
      <c r="GKH50" s="151"/>
      <c r="GKI50" s="151"/>
      <c r="GKJ50" s="151"/>
      <c r="GKK50" s="151"/>
      <c r="GKL50" s="151"/>
      <c r="GKM50" s="151"/>
      <c r="GKN50" s="151"/>
      <c r="GKO50" s="151"/>
      <c r="GKP50" s="151"/>
      <c r="GKQ50" s="151"/>
      <c r="GKR50" s="151"/>
      <c r="GKS50" s="151"/>
      <c r="GKT50" s="151"/>
      <c r="GKU50" s="151"/>
      <c r="GKV50" s="151"/>
      <c r="GKW50" s="151"/>
      <c r="GKX50" s="151"/>
      <c r="GKY50" s="151"/>
      <c r="GKZ50" s="151"/>
      <c r="GLA50" s="151"/>
      <c r="GLB50" s="151"/>
      <c r="GLC50" s="151"/>
      <c r="GLD50" s="151"/>
      <c r="GLE50" s="151"/>
      <c r="GLF50" s="151"/>
      <c r="GLG50" s="151"/>
      <c r="GLH50" s="151"/>
      <c r="GLI50" s="151"/>
      <c r="GLJ50" s="151"/>
      <c r="GLK50" s="151"/>
      <c r="GLL50" s="151"/>
      <c r="GLM50" s="151"/>
      <c r="GLN50" s="151"/>
      <c r="GLO50" s="151"/>
      <c r="GLP50" s="151"/>
      <c r="GLQ50" s="151"/>
      <c r="GLR50" s="151"/>
      <c r="GLS50" s="151"/>
      <c r="GLT50" s="151"/>
      <c r="GLU50" s="151"/>
      <c r="GLV50" s="151"/>
      <c r="GLW50" s="151"/>
      <c r="GLX50" s="151"/>
      <c r="GLY50" s="151"/>
      <c r="GLZ50" s="151"/>
      <c r="GMA50" s="151"/>
      <c r="GMB50" s="151"/>
      <c r="GMC50" s="151"/>
      <c r="GMD50" s="151"/>
      <c r="GME50" s="151"/>
      <c r="GMF50" s="151"/>
      <c r="GMG50" s="151"/>
      <c r="GMH50" s="151"/>
      <c r="GMI50" s="151"/>
      <c r="GMJ50" s="151"/>
      <c r="GMK50" s="151"/>
      <c r="GML50" s="151"/>
      <c r="GMM50" s="151"/>
      <c r="GMN50" s="151"/>
      <c r="GMO50" s="151"/>
      <c r="GMP50" s="151"/>
      <c r="GMQ50" s="151"/>
      <c r="GMR50" s="151"/>
      <c r="GMS50" s="151"/>
      <c r="GMT50" s="151"/>
      <c r="GMU50" s="151"/>
      <c r="GMV50" s="151"/>
      <c r="GMW50" s="151"/>
      <c r="GMX50" s="151"/>
      <c r="GMY50" s="151"/>
      <c r="GMZ50" s="151"/>
      <c r="GNA50" s="151"/>
      <c r="GNB50" s="151"/>
      <c r="GNC50" s="151"/>
      <c r="GND50" s="151"/>
      <c r="GNE50" s="151"/>
      <c r="GNF50" s="151"/>
      <c r="GNG50" s="151"/>
      <c r="GNH50" s="151"/>
      <c r="GNI50" s="151"/>
      <c r="GNJ50" s="151"/>
      <c r="GNK50" s="151"/>
      <c r="GNL50" s="151"/>
      <c r="GNM50" s="151"/>
      <c r="GNN50" s="151"/>
      <c r="GNO50" s="151"/>
      <c r="GNP50" s="151"/>
      <c r="GNQ50" s="151"/>
      <c r="GNR50" s="151"/>
      <c r="GNS50" s="151"/>
      <c r="GNT50" s="151"/>
      <c r="GNU50" s="151"/>
      <c r="GNV50" s="151"/>
      <c r="GNW50" s="151"/>
      <c r="GNX50" s="151"/>
      <c r="GNY50" s="151"/>
      <c r="GNZ50" s="151"/>
      <c r="GOA50" s="151"/>
      <c r="GOB50" s="151"/>
      <c r="GOC50" s="151"/>
      <c r="GOD50" s="151"/>
      <c r="GOE50" s="151"/>
      <c r="GOF50" s="151"/>
      <c r="GOG50" s="151"/>
      <c r="GOH50" s="151"/>
      <c r="GOI50" s="151"/>
      <c r="GOJ50" s="151"/>
      <c r="GOK50" s="151"/>
      <c r="GOL50" s="151"/>
      <c r="GOM50" s="151"/>
      <c r="GON50" s="151"/>
      <c r="GOO50" s="151"/>
      <c r="GOP50" s="151"/>
      <c r="GOQ50" s="151"/>
      <c r="GOR50" s="151"/>
      <c r="GOS50" s="151"/>
      <c r="GOT50" s="151"/>
      <c r="GOU50" s="151"/>
      <c r="GOV50" s="151"/>
      <c r="GOW50" s="151"/>
      <c r="GOX50" s="151"/>
      <c r="GOY50" s="151"/>
      <c r="GOZ50" s="151"/>
      <c r="GPA50" s="151"/>
      <c r="GPB50" s="151"/>
      <c r="GPC50" s="151"/>
      <c r="GPD50" s="151"/>
      <c r="GPE50" s="151"/>
      <c r="GPF50" s="151"/>
      <c r="GPG50" s="151"/>
      <c r="GPH50" s="151"/>
      <c r="GPI50" s="151"/>
      <c r="GPJ50" s="151"/>
      <c r="GPK50" s="151"/>
      <c r="GPL50" s="151"/>
      <c r="GPM50" s="151"/>
      <c r="GPN50" s="151"/>
      <c r="GPO50" s="151"/>
      <c r="GPP50" s="151"/>
      <c r="GPQ50" s="151"/>
      <c r="GPR50" s="151"/>
      <c r="GPS50" s="151"/>
      <c r="GPT50" s="151"/>
      <c r="GPU50" s="151"/>
      <c r="GPV50" s="151"/>
      <c r="GPW50" s="151"/>
      <c r="GPX50" s="151"/>
      <c r="GPY50" s="151"/>
      <c r="GPZ50" s="151"/>
      <c r="GQA50" s="151"/>
      <c r="GQB50" s="151"/>
      <c r="GQC50" s="151"/>
      <c r="GQD50" s="151"/>
      <c r="GQE50" s="151"/>
      <c r="GQF50" s="151"/>
      <c r="GQG50" s="151"/>
      <c r="GQH50" s="151"/>
      <c r="GQI50" s="151"/>
      <c r="GQJ50" s="151"/>
      <c r="GQK50" s="151"/>
      <c r="GQL50" s="151"/>
      <c r="GQM50" s="151"/>
      <c r="GQN50" s="151"/>
      <c r="GQO50" s="151"/>
      <c r="GQP50" s="151"/>
      <c r="GQQ50" s="151"/>
      <c r="GQR50" s="151"/>
      <c r="GQS50" s="151"/>
      <c r="GQT50" s="151"/>
      <c r="GQU50" s="151"/>
      <c r="GQV50" s="151"/>
      <c r="GQW50" s="151"/>
      <c r="GQX50" s="151"/>
      <c r="GQY50" s="151"/>
      <c r="GQZ50" s="151"/>
      <c r="GRA50" s="151"/>
      <c r="GRB50" s="151"/>
      <c r="GRC50" s="151"/>
      <c r="GRD50" s="151"/>
      <c r="GRE50" s="151"/>
      <c r="GRF50" s="151"/>
      <c r="GRG50" s="151"/>
      <c r="GRH50" s="151"/>
      <c r="GRI50" s="151"/>
      <c r="GRJ50" s="151"/>
      <c r="GRK50" s="151"/>
      <c r="GRL50" s="151"/>
      <c r="GRM50" s="151"/>
      <c r="GRN50" s="151"/>
      <c r="GRO50" s="151"/>
      <c r="GRP50" s="151"/>
      <c r="GRQ50" s="151"/>
      <c r="GRR50" s="151"/>
      <c r="GRS50" s="151"/>
      <c r="GRT50" s="151"/>
      <c r="GRU50" s="151"/>
      <c r="GRV50" s="151"/>
      <c r="GRW50" s="151"/>
      <c r="GRX50" s="151"/>
      <c r="GRY50" s="151"/>
      <c r="GRZ50" s="151"/>
      <c r="GSA50" s="151"/>
      <c r="GSB50" s="151"/>
      <c r="GSC50" s="151"/>
      <c r="GSD50" s="151"/>
      <c r="GSE50" s="151"/>
      <c r="GSF50" s="151"/>
      <c r="GSG50" s="151"/>
      <c r="GSH50" s="151"/>
      <c r="GSI50" s="151"/>
      <c r="GSJ50" s="151"/>
      <c r="GSK50" s="151"/>
      <c r="GSL50" s="151"/>
      <c r="GSM50" s="151"/>
      <c r="GSN50" s="151"/>
      <c r="GSO50" s="151"/>
      <c r="GSP50" s="151"/>
      <c r="GSQ50" s="151"/>
      <c r="GSR50" s="151"/>
      <c r="GSS50" s="151"/>
      <c r="GST50" s="151"/>
      <c r="GSU50" s="151"/>
      <c r="GSV50" s="151"/>
      <c r="GSW50" s="151"/>
      <c r="GSX50" s="151"/>
      <c r="GSY50" s="151"/>
      <c r="GSZ50" s="151"/>
      <c r="GTA50" s="151"/>
      <c r="GTB50" s="151"/>
      <c r="GTC50" s="151"/>
      <c r="GTD50" s="151"/>
      <c r="GTE50" s="151"/>
      <c r="GTF50" s="151"/>
      <c r="GTG50" s="151"/>
      <c r="GTH50" s="151"/>
      <c r="GTI50" s="151"/>
      <c r="GTJ50" s="151"/>
      <c r="GTK50" s="151"/>
      <c r="GTL50" s="151"/>
      <c r="GTM50" s="151"/>
    </row>
    <row r="51" spans="1:5265" s="151" customFormat="1" ht="15.75" x14ac:dyDescent="0.2">
      <c r="A51" s="554">
        <f t="shared" si="6"/>
        <v>46</v>
      </c>
      <c r="B51" s="521"/>
      <c r="C51" s="550"/>
      <c r="D51" s="179"/>
      <c r="E51" s="471"/>
      <c r="F51" s="180"/>
      <c r="G51" s="470">
        <f t="shared" si="7"/>
        <v>0</v>
      </c>
      <c r="H51" s="557"/>
      <c r="I51" s="338"/>
      <c r="J51" s="338"/>
      <c r="K51" s="401"/>
      <c r="L51" s="181"/>
      <c r="M51" s="179"/>
      <c r="N51" s="338"/>
      <c r="O51" s="397"/>
      <c r="P51" s="397"/>
      <c r="Q51" s="176"/>
      <c r="R51" s="175"/>
      <c r="S51" s="177"/>
      <c r="T51" s="405">
        <f t="shared" si="12"/>
        <v>0</v>
      </c>
      <c r="U51" s="406">
        <f t="shared" si="13"/>
        <v>0</v>
      </c>
      <c r="V51" s="407">
        <f t="shared" si="14"/>
        <v>0</v>
      </c>
      <c r="W51" s="182"/>
      <c r="X51" s="180"/>
      <c r="Y51" s="179"/>
      <c r="Z51" s="337"/>
      <c r="AA51" s="103"/>
      <c r="AB51" s="103"/>
      <c r="AC51" s="185"/>
      <c r="AD51" s="127"/>
      <c r="AE51" s="126">
        <f>SUMIF('PMO Worksheet'!N51,"No",'PMO Worksheet'!V51)</f>
        <v>0</v>
      </c>
      <c r="AF51" s="126">
        <f>SUMIF('PMO Worksheet'!N51,"No",'PMO Worksheet'!U51)</f>
        <v>0</v>
      </c>
      <c r="AG51" s="126">
        <f>SUMIF('PMO Worksheet'!N51,"yes",'PMO Worksheet'!V51)</f>
        <v>0</v>
      </c>
      <c r="AH51" s="126">
        <f>SUMIF('PMO Worksheet'!N51,"Yes",'PMO Worksheet'!U51)</f>
        <v>0</v>
      </c>
      <c r="AI51" s="127"/>
      <c r="AJ51" s="127"/>
      <c r="AK51" s="126">
        <f>SUMIF('PMO Worksheet'!P51,"down",'PMO Worksheet'!T51)</f>
        <v>0</v>
      </c>
      <c r="AL51" s="126">
        <f>SUMIF('PMO Worksheet'!P51,"Up",'PMO Worksheet'!T51)</f>
        <v>0</v>
      </c>
      <c r="AM51" s="126">
        <f>SUMIF('PMO Worksheet'!N51,"no",AL51)</f>
        <v>0</v>
      </c>
      <c r="AN51" s="126">
        <f>SUMIF('PMO Worksheet'!N51,"no",AK51)</f>
        <v>0</v>
      </c>
      <c r="AO51" s="126">
        <f>SUMIF('PMO Worksheet'!N51,"yes",AL51)</f>
        <v>0</v>
      </c>
      <c r="AP51" s="126">
        <f>SUMIF('PMO Worksheet'!N51,"Yes",AK51)</f>
        <v>0</v>
      </c>
      <c r="AQ51" s="165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</row>
    <row r="52" spans="1:5265" s="151" customFormat="1" ht="15.75" x14ac:dyDescent="0.2">
      <c r="A52" s="554">
        <f t="shared" si="6"/>
        <v>47</v>
      </c>
      <c r="B52" s="521"/>
      <c r="C52" s="550"/>
      <c r="D52" s="179"/>
      <c r="E52" s="471"/>
      <c r="F52" s="180"/>
      <c r="G52" s="470">
        <f t="shared" si="7"/>
        <v>0</v>
      </c>
      <c r="H52" s="557"/>
      <c r="I52" s="338"/>
      <c r="J52" s="338"/>
      <c r="K52" s="401"/>
      <c r="L52" s="181"/>
      <c r="M52" s="179"/>
      <c r="N52" s="338"/>
      <c r="O52" s="397"/>
      <c r="P52" s="397"/>
      <c r="Q52" s="176"/>
      <c r="R52" s="175"/>
      <c r="S52" s="177"/>
      <c r="T52" s="405">
        <f t="shared" si="12"/>
        <v>0</v>
      </c>
      <c r="U52" s="406">
        <f t="shared" si="13"/>
        <v>0</v>
      </c>
      <c r="V52" s="407">
        <f t="shared" si="14"/>
        <v>0</v>
      </c>
      <c r="W52" s="182"/>
      <c r="X52" s="180"/>
      <c r="Y52" s="179"/>
      <c r="Z52" s="337"/>
      <c r="AA52" s="103"/>
      <c r="AB52" s="103"/>
      <c r="AC52" s="185"/>
      <c r="AD52" s="127"/>
      <c r="AE52" s="126">
        <f>SUMIF('PMO Worksheet'!N52,"No",'PMO Worksheet'!V52)</f>
        <v>0</v>
      </c>
      <c r="AF52" s="126">
        <f>SUMIF('PMO Worksheet'!N52,"No",'PMO Worksheet'!U52)</f>
        <v>0</v>
      </c>
      <c r="AG52" s="126">
        <f>SUMIF('PMO Worksheet'!N52,"yes",'PMO Worksheet'!V52)</f>
        <v>0</v>
      </c>
      <c r="AH52" s="126">
        <f>SUMIF('PMO Worksheet'!N52,"Yes",'PMO Worksheet'!U52)</f>
        <v>0</v>
      </c>
      <c r="AI52" s="127"/>
      <c r="AJ52" s="127"/>
      <c r="AK52" s="126">
        <f>SUMIF('PMO Worksheet'!P52,"down",'PMO Worksheet'!T52)</f>
        <v>0</v>
      </c>
      <c r="AL52" s="126">
        <f>SUMIF('PMO Worksheet'!P52,"Up",'PMO Worksheet'!T52)</f>
        <v>0</v>
      </c>
      <c r="AM52" s="126">
        <f>SUMIF('PMO Worksheet'!N52,"no",AL52)</f>
        <v>0</v>
      </c>
      <c r="AN52" s="126">
        <f>SUMIF('PMO Worksheet'!N52,"no",AK52)</f>
        <v>0</v>
      </c>
      <c r="AO52" s="126">
        <f>SUMIF('PMO Worksheet'!N52,"yes",AL52)</f>
        <v>0</v>
      </c>
      <c r="AP52" s="126">
        <f>SUMIF('PMO Worksheet'!N52,"Yes",AK52)</f>
        <v>0</v>
      </c>
      <c r="AQ52" s="165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</row>
    <row r="53" spans="1:5265" s="151" customFormat="1" ht="15.75" x14ac:dyDescent="0.2">
      <c r="A53" s="554">
        <f t="shared" si="6"/>
        <v>48</v>
      </c>
      <c r="B53" s="521"/>
      <c r="C53" s="550"/>
      <c r="D53" s="179"/>
      <c r="E53" s="471"/>
      <c r="F53" s="180"/>
      <c r="G53" s="470">
        <f t="shared" si="7"/>
        <v>0</v>
      </c>
      <c r="H53" s="557"/>
      <c r="I53" s="338"/>
      <c r="J53" s="338"/>
      <c r="K53" s="401"/>
      <c r="L53" s="181"/>
      <c r="M53" s="179"/>
      <c r="N53" s="338"/>
      <c r="O53" s="397"/>
      <c r="P53" s="397"/>
      <c r="Q53" s="176"/>
      <c r="R53" s="175"/>
      <c r="S53" s="177"/>
      <c r="T53" s="405">
        <f t="shared" ref="T53" si="21">IF(S53=0,0,(52/R53)*S53*Q53)</f>
        <v>0</v>
      </c>
      <c r="U53" s="406">
        <f t="shared" ref="U53" si="22">IF(P53="down",(52/+R53)*S53, 0)</f>
        <v>0</v>
      </c>
      <c r="V53" s="407">
        <f t="shared" ref="V53" si="23">IF(P53="Up",(52/+R53)*S53,0)</f>
        <v>0</v>
      </c>
      <c r="W53" s="182"/>
      <c r="X53" s="180"/>
      <c r="Y53" s="179"/>
      <c r="Z53" s="337"/>
      <c r="AA53" s="103"/>
      <c r="AB53" s="103"/>
      <c r="AC53" s="185"/>
      <c r="AD53" s="127"/>
      <c r="AE53" s="126">
        <f>SUMIF('PMO Worksheet'!N53,"No",'PMO Worksheet'!V53)</f>
        <v>0</v>
      </c>
      <c r="AF53" s="126">
        <f>SUMIF('PMO Worksheet'!N53,"No",'PMO Worksheet'!U53)</f>
        <v>0</v>
      </c>
      <c r="AG53" s="126">
        <f>SUMIF('PMO Worksheet'!N53,"yes",'PMO Worksheet'!V53)</f>
        <v>0</v>
      </c>
      <c r="AH53" s="126">
        <f>SUMIF('PMO Worksheet'!N53,"Yes",'PMO Worksheet'!U53)</f>
        <v>0</v>
      </c>
      <c r="AI53" s="127"/>
      <c r="AJ53" s="127"/>
      <c r="AK53" s="126">
        <f>SUMIF('PMO Worksheet'!P53,"down",'PMO Worksheet'!T53)</f>
        <v>0</v>
      </c>
      <c r="AL53" s="126">
        <f>SUMIF('PMO Worksheet'!P53,"Up",'PMO Worksheet'!T53)</f>
        <v>0</v>
      </c>
      <c r="AM53" s="126">
        <f>SUMIF('PMO Worksheet'!N53,"no",AL53)</f>
        <v>0</v>
      </c>
      <c r="AN53" s="126">
        <f>SUMIF('PMO Worksheet'!N53,"no",AK53)</f>
        <v>0</v>
      </c>
      <c r="AO53" s="126">
        <f>SUMIF('PMO Worksheet'!N53,"yes",AL53)</f>
        <v>0</v>
      </c>
      <c r="AP53" s="126">
        <f>SUMIF('PMO Worksheet'!N53,"Yes",AK53)</f>
        <v>0</v>
      </c>
      <c r="AQ53" s="165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</row>
    <row r="54" spans="1:5265" s="151" customFormat="1" ht="15.75" x14ac:dyDescent="0.2">
      <c r="A54" s="554">
        <f t="shared" si="6"/>
        <v>49</v>
      </c>
      <c r="B54" s="521"/>
      <c r="C54" s="550"/>
      <c r="D54" s="179"/>
      <c r="E54" s="471"/>
      <c r="F54" s="180"/>
      <c r="G54" s="470">
        <f t="shared" si="7"/>
        <v>0</v>
      </c>
      <c r="H54" s="557"/>
      <c r="I54" s="338"/>
      <c r="J54" s="338"/>
      <c r="K54" s="401"/>
      <c r="L54" s="181"/>
      <c r="M54" s="179"/>
      <c r="N54" s="338"/>
      <c r="O54" s="397"/>
      <c r="P54" s="397"/>
      <c r="Q54" s="176"/>
      <c r="R54" s="175"/>
      <c r="S54" s="177"/>
      <c r="T54" s="405">
        <f t="shared" si="12"/>
        <v>0</v>
      </c>
      <c r="U54" s="406">
        <f t="shared" si="13"/>
        <v>0</v>
      </c>
      <c r="V54" s="407">
        <f t="shared" si="14"/>
        <v>0</v>
      </c>
      <c r="W54" s="182"/>
      <c r="X54" s="180"/>
      <c r="Y54" s="179"/>
      <c r="Z54" s="337"/>
      <c r="AA54" s="103"/>
      <c r="AB54" s="103"/>
      <c r="AC54" s="185"/>
      <c r="AD54" s="127"/>
      <c r="AE54" s="126">
        <f>SUMIF('PMO Worksheet'!N54,"No",'PMO Worksheet'!V54)</f>
        <v>0</v>
      </c>
      <c r="AF54" s="126">
        <f>SUMIF('PMO Worksheet'!N54,"No",'PMO Worksheet'!U54)</f>
        <v>0</v>
      </c>
      <c r="AG54" s="126">
        <f>SUMIF('PMO Worksheet'!N54,"yes",'PMO Worksheet'!V54)</f>
        <v>0</v>
      </c>
      <c r="AH54" s="126">
        <f>SUMIF('PMO Worksheet'!N54,"Yes",'PMO Worksheet'!U54)</f>
        <v>0</v>
      </c>
      <c r="AI54" s="127"/>
      <c r="AJ54" s="127"/>
      <c r="AK54" s="126">
        <f>SUMIF('PMO Worksheet'!P54,"down",'PMO Worksheet'!T54)</f>
        <v>0</v>
      </c>
      <c r="AL54" s="126">
        <f>SUMIF('PMO Worksheet'!P54,"Up",'PMO Worksheet'!T54)</f>
        <v>0</v>
      </c>
      <c r="AM54" s="126">
        <f>SUMIF('PMO Worksheet'!N54,"no",AL54)</f>
        <v>0</v>
      </c>
      <c r="AN54" s="126">
        <f>SUMIF('PMO Worksheet'!N54,"no",AK54)</f>
        <v>0</v>
      </c>
      <c r="AO54" s="126">
        <f>SUMIF('PMO Worksheet'!N54,"yes",AL54)</f>
        <v>0</v>
      </c>
      <c r="AP54" s="126">
        <f>SUMIF('PMO Worksheet'!N54,"Yes",AK54)</f>
        <v>0</v>
      </c>
      <c r="AQ54" s="165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</row>
    <row r="55" spans="1:5265" s="151" customFormat="1" ht="15.75" x14ac:dyDescent="0.2">
      <c r="A55" s="554">
        <f t="shared" si="6"/>
        <v>50</v>
      </c>
      <c r="B55" s="521"/>
      <c r="C55" s="82"/>
      <c r="D55" s="179"/>
      <c r="E55" s="471"/>
      <c r="F55" s="180"/>
      <c r="G55" s="470">
        <f t="shared" si="7"/>
        <v>0</v>
      </c>
      <c r="H55" s="572"/>
      <c r="I55" s="179"/>
      <c r="J55" s="82"/>
      <c r="K55" s="401"/>
      <c r="L55" s="181"/>
      <c r="M55" s="179"/>
      <c r="N55" s="179"/>
      <c r="O55" s="175"/>
      <c r="P55" s="175"/>
      <c r="Q55" s="176"/>
      <c r="R55" s="175"/>
      <c r="S55" s="177"/>
      <c r="T55" s="405">
        <f t="shared" si="12"/>
        <v>0</v>
      </c>
      <c r="U55" s="406">
        <f t="shared" si="13"/>
        <v>0</v>
      </c>
      <c r="V55" s="407">
        <f t="shared" si="14"/>
        <v>0</v>
      </c>
      <c r="W55" s="182"/>
      <c r="X55" s="180"/>
      <c r="Y55" s="179"/>
      <c r="Z55" s="178"/>
      <c r="AA55" s="103"/>
      <c r="AB55" s="103"/>
      <c r="AC55" s="185"/>
      <c r="AD55" s="127"/>
      <c r="AE55" s="126">
        <f>SUMIF('PMO Worksheet'!N55,"No",'PMO Worksheet'!V55)</f>
        <v>0</v>
      </c>
      <c r="AF55" s="126">
        <f>SUMIF('PMO Worksheet'!N55,"No",'PMO Worksheet'!U55)</f>
        <v>0</v>
      </c>
      <c r="AG55" s="126">
        <f>SUMIF('PMO Worksheet'!N55,"yes",'PMO Worksheet'!V55)</f>
        <v>0</v>
      </c>
      <c r="AH55" s="126">
        <f>SUMIF('PMO Worksheet'!N55,"Yes",'PMO Worksheet'!U55)</f>
        <v>0</v>
      </c>
      <c r="AI55" s="127"/>
      <c r="AJ55" s="127"/>
      <c r="AK55" s="126">
        <f>SUMIF('PMO Worksheet'!P55,"down",'PMO Worksheet'!T55)</f>
        <v>0</v>
      </c>
      <c r="AL55" s="126">
        <f>SUMIF('PMO Worksheet'!P55,"Up",'PMO Worksheet'!T55)</f>
        <v>0</v>
      </c>
      <c r="AM55" s="126">
        <f>SUMIF('PMO Worksheet'!N55,"no",AL55)</f>
        <v>0</v>
      </c>
      <c r="AN55" s="126">
        <f>SUMIF('PMO Worksheet'!N55,"no",AK55)</f>
        <v>0</v>
      </c>
      <c r="AO55" s="126">
        <f>SUMIF('PMO Worksheet'!N55,"yes",AL55)</f>
        <v>0</v>
      </c>
      <c r="AP55" s="126">
        <f>SUMIF('PMO Worksheet'!N55,"Yes",AK55)</f>
        <v>0</v>
      </c>
      <c r="AQ55" s="165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</row>
    <row r="56" spans="1:5265" s="151" customFormat="1" ht="15.75" x14ac:dyDescent="0.2">
      <c r="A56" s="554">
        <f t="shared" si="6"/>
        <v>51</v>
      </c>
      <c r="B56" s="521"/>
      <c r="C56" s="82"/>
      <c r="D56" s="179"/>
      <c r="E56" s="471"/>
      <c r="F56" s="180"/>
      <c r="G56" s="470">
        <f t="shared" si="7"/>
        <v>0</v>
      </c>
      <c r="H56" s="572"/>
      <c r="I56" s="179"/>
      <c r="J56" s="82"/>
      <c r="K56" s="401"/>
      <c r="L56" s="181"/>
      <c r="M56" s="179"/>
      <c r="N56" s="179"/>
      <c r="O56" s="175"/>
      <c r="P56" s="175"/>
      <c r="Q56" s="176"/>
      <c r="R56" s="175"/>
      <c r="S56" s="177"/>
      <c r="T56" s="405">
        <f t="shared" si="12"/>
        <v>0</v>
      </c>
      <c r="U56" s="406">
        <f t="shared" si="13"/>
        <v>0</v>
      </c>
      <c r="V56" s="407">
        <f t="shared" si="14"/>
        <v>0</v>
      </c>
      <c r="W56" s="182"/>
      <c r="X56" s="180"/>
      <c r="Y56" s="179"/>
      <c r="Z56" s="178"/>
      <c r="AA56" s="103"/>
      <c r="AB56" s="103"/>
      <c r="AC56" s="185"/>
      <c r="AD56" s="127"/>
      <c r="AE56" s="126">
        <f>SUMIF('PMO Worksheet'!N56,"No",'PMO Worksheet'!V56)</f>
        <v>0</v>
      </c>
      <c r="AF56" s="126">
        <f>SUMIF('PMO Worksheet'!N56,"No",'PMO Worksheet'!U56)</f>
        <v>0</v>
      </c>
      <c r="AG56" s="126">
        <f>SUMIF('PMO Worksheet'!N56,"yes",'PMO Worksheet'!V56)</f>
        <v>0</v>
      </c>
      <c r="AH56" s="126">
        <f>SUMIF('PMO Worksheet'!N56,"Yes",'PMO Worksheet'!U56)</f>
        <v>0</v>
      </c>
      <c r="AI56" s="127"/>
      <c r="AJ56" s="127"/>
      <c r="AK56" s="126">
        <f>SUMIF('PMO Worksheet'!P56,"down",'PMO Worksheet'!T56)</f>
        <v>0</v>
      </c>
      <c r="AL56" s="126">
        <f>SUMIF('PMO Worksheet'!P56,"Up",'PMO Worksheet'!T56)</f>
        <v>0</v>
      </c>
      <c r="AM56" s="126">
        <f>SUMIF('PMO Worksheet'!N56,"no",AL56)</f>
        <v>0</v>
      </c>
      <c r="AN56" s="126">
        <f>SUMIF('PMO Worksheet'!N56,"no",AK56)</f>
        <v>0</v>
      </c>
      <c r="AO56" s="126">
        <f>SUMIF('PMO Worksheet'!N56,"yes",AL56)</f>
        <v>0</v>
      </c>
      <c r="AP56" s="126">
        <f>SUMIF('PMO Worksheet'!N56,"Yes",AK56)</f>
        <v>0</v>
      </c>
      <c r="AQ56" s="165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</row>
    <row r="57" spans="1:5265" s="151" customFormat="1" ht="15.75" x14ac:dyDescent="0.2">
      <c r="A57" s="554">
        <f t="shared" si="6"/>
        <v>52</v>
      </c>
      <c r="B57" s="521"/>
      <c r="C57" s="82"/>
      <c r="D57" s="179"/>
      <c r="E57" s="471"/>
      <c r="F57" s="180"/>
      <c r="G57" s="470">
        <f t="shared" si="7"/>
        <v>0</v>
      </c>
      <c r="H57" s="572"/>
      <c r="I57" s="179"/>
      <c r="J57" s="82"/>
      <c r="K57" s="401"/>
      <c r="L57" s="181"/>
      <c r="M57" s="179"/>
      <c r="N57" s="179"/>
      <c r="O57" s="175"/>
      <c r="P57" s="175"/>
      <c r="Q57" s="176"/>
      <c r="R57" s="175"/>
      <c r="S57" s="177"/>
      <c r="T57" s="405">
        <f t="shared" si="12"/>
        <v>0</v>
      </c>
      <c r="U57" s="406">
        <f t="shared" si="13"/>
        <v>0</v>
      </c>
      <c r="V57" s="407">
        <f t="shared" si="14"/>
        <v>0</v>
      </c>
      <c r="W57" s="182"/>
      <c r="X57" s="180"/>
      <c r="Y57" s="179"/>
      <c r="Z57" s="178"/>
      <c r="AA57" s="103"/>
      <c r="AB57" s="103"/>
      <c r="AC57" s="185"/>
      <c r="AD57" s="127"/>
      <c r="AE57" s="126">
        <f>SUMIF('PMO Worksheet'!N57,"No",'PMO Worksheet'!V57)</f>
        <v>0</v>
      </c>
      <c r="AF57" s="126">
        <f>SUMIF('PMO Worksheet'!N57,"No",'PMO Worksheet'!U57)</f>
        <v>0</v>
      </c>
      <c r="AG57" s="126">
        <f>SUMIF('PMO Worksheet'!N57,"yes",'PMO Worksheet'!V57)</f>
        <v>0</v>
      </c>
      <c r="AH57" s="126">
        <f>SUMIF('PMO Worksheet'!N57,"Yes",'PMO Worksheet'!U57)</f>
        <v>0</v>
      </c>
      <c r="AI57" s="127"/>
      <c r="AJ57" s="127"/>
      <c r="AK57" s="126">
        <f>SUMIF('PMO Worksheet'!P57,"down",'PMO Worksheet'!T57)</f>
        <v>0</v>
      </c>
      <c r="AL57" s="126">
        <f>SUMIF('PMO Worksheet'!P57,"Up",'PMO Worksheet'!T57)</f>
        <v>0</v>
      </c>
      <c r="AM57" s="126">
        <f>SUMIF('PMO Worksheet'!N57,"no",AL57)</f>
        <v>0</v>
      </c>
      <c r="AN57" s="126">
        <f>SUMIF('PMO Worksheet'!N57,"no",AK57)</f>
        <v>0</v>
      </c>
      <c r="AO57" s="126">
        <f>SUMIF('PMO Worksheet'!N57,"yes",AL57)</f>
        <v>0</v>
      </c>
      <c r="AP57" s="126">
        <f>SUMIF('PMO Worksheet'!N57,"Yes",AK57)</f>
        <v>0</v>
      </c>
      <c r="AQ57" s="165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</row>
    <row r="58" spans="1:5265" s="151" customFormat="1" ht="15.75" x14ac:dyDescent="0.2">
      <c r="A58" s="554">
        <f t="shared" si="6"/>
        <v>53</v>
      </c>
      <c r="B58" s="521"/>
      <c r="C58" s="82"/>
      <c r="D58" s="179"/>
      <c r="E58" s="471"/>
      <c r="F58" s="180"/>
      <c r="G58" s="470">
        <f t="shared" si="7"/>
        <v>0</v>
      </c>
      <c r="H58" s="572"/>
      <c r="I58" s="179"/>
      <c r="J58" s="82"/>
      <c r="K58" s="401"/>
      <c r="L58" s="181"/>
      <c r="M58" s="179"/>
      <c r="N58" s="179"/>
      <c r="O58" s="175"/>
      <c r="P58" s="175"/>
      <c r="Q58" s="176"/>
      <c r="R58" s="175"/>
      <c r="S58" s="177"/>
      <c r="T58" s="405">
        <f t="shared" si="12"/>
        <v>0</v>
      </c>
      <c r="U58" s="406">
        <f t="shared" si="13"/>
        <v>0</v>
      </c>
      <c r="V58" s="407">
        <f t="shared" si="14"/>
        <v>0</v>
      </c>
      <c r="W58" s="182"/>
      <c r="X58" s="180"/>
      <c r="Y58" s="179"/>
      <c r="Z58" s="178"/>
      <c r="AA58" s="103"/>
      <c r="AB58" s="103"/>
      <c r="AC58" s="185"/>
      <c r="AD58" s="127"/>
      <c r="AE58" s="126">
        <f>SUMIF('PMO Worksheet'!N58,"No",'PMO Worksheet'!V58)</f>
        <v>0</v>
      </c>
      <c r="AF58" s="126">
        <f>SUMIF('PMO Worksheet'!N58,"No",'PMO Worksheet'!U58)</f>
        <v>0</v>
      </c>
      <c r="AG58" s="126">
        <f>SUMIF('PMO Worksheet'!N58,"yes",'PMO Worksheet'!V58)</f>
        <v>0</v>
      </c>
      <c r="AH58" s="126">
        <f>SUMIF('PMO Worksheet'!N58,"Yes",'PMO Worksheet'!U58)</f>
        <v>0</v>
      </c>
      <c r="AI58" s="127"/>
      <c r="AJ58" s="127"/>
      <c r="AK58" s="126">
        <f>SUMIF('PMO Worksheet'!P58,"down",'PMO Worksheet'!T58)</f>
        <v>0</v>
      </c>
      <c r="AL58" s="126">
        <f>SUMIF('PMO Worksheet'!P58,"Up",'PMO Worksheet'!T58)</f>
        <v>0</v>
      </c>
      <c r="AM58" s="126">
        <f>SUMIF('PMO Worksheet'!N58,"no",AL58)</f>
        <v>0</v>
      </c>
      <c r="AN58" s="126">
        <f>SUMIF('PMO Worksheet'!N58,"no",AK58)</f>
        <v>0</v>
      </c>
      <c r="AO58" s="126">
        <f>SUMIF('PMO Worksheet'!N58,"yes",AL58)</f>
        <v>0</v>
      </c>
      <c r="AP58" s="126">
        <f>SUMIF('PMO Worksheet'!N58,"Yes",AK58)</f>
        <v>0</v>
      </c>
      <c r="AQ58" s="165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</row>
    <row r="59" spans="1:5265" s="151" customFormat="1" ht="15.75" x14ac:dyDescent="0.2">
      <c r="A59" s="554">
        <f t="shared" si="6"/>
        <v>54</v>
      </c>
      <c r="B59" s="521"/>
      <c r="C59" s="82"/>
      <c r="D59" s="179"/>
      <c r="E59" s="471"/>
      <c r="F59" s="180"/>
      <c r="G59" s="470">
        <f t="shared" si="7"/>
        <v>0</v>
      </c>
      <c r="H59" s="572"/>
      <c r="I59" s="179"/>
      <c r="J59" s="82"/>
      <c r="K59" s="401"/>
      <c r="L59" s="181"/>
      <c r="M59" s="179"/>
      <c r="N59" s="179"/>
      <c r="O59" s="175"/>
      <c r="P59" s="175"/>
      <c r="Q59" s="176"/>
      <c r="R59" s="175"/>
      <c r="S59" s="177"/>
      <c r="T59" s="405">
        <f t="shared" si="12"/>
        <v>0</v>
      </c>
      <c r="U59" s="406">
        <f t="shared" si="13"/>
        <v>0</v>
      </c>
      <c r="V59" s="407">
        <f t="shared" si="14"/>
        <v>0</v>
      </c>
      <c r="W59" s="182"/>
      <c r="X59" s="180"/>
      <c r="Y59" s="179"/>
      <c r="Z59" s="178"/>
      <c r="AA59" s="103"/>
      <c r="AB59" s="103"/>
      <c r="AC59" s="185"/>
      <c r="AD59" s="127"/>
      <c r="AE59" s="126">
        <f>SUMIF('PMO Worksheet'!N59,"No",'PMO Worksheet'!V59)</f>
        <v>0</v>
      </c>
      <c r="AF59" s="126">
        <f>SUMIF('PMO Worksheet'!N59,"No",'PMO Worksheet'!U59)</f>
        <v>0</v>
      </c>
      <c r="AG59" s="126">
        <f>SUMIF('PMO Worksheet'!N59,"yes",'PMO Worksheet'!V59)</f>
        <v>0</v>
      </c>
      <c r="AH59" s="126">
        <f>SUMIF('PMO Worksheet'!N59,"Yes",'PMO Worksheet'!U59)</f>
        <v>0</v>
      </c>
      <c r="AI59" s="127"/>
      <c r="AJ59" s="127"/>
      <c r="AK59" s="126">
        <f>SUMIF('PMO Worksheet'!P59,"down",'PMO Worksheet'!T59)</f>
        <v>0</v>
      </c>
      <c r="AL59" s="126">
        <f>SUMIF('PMO Worksheet'!P59,"Up",'PMO Worksheet'!T59)</f>
        <v>0</v>
      </c>
      <c r="AM59" s="126">
        <f>SUMIF('PMO Worksheet'!N59,"no",AL59)</f>
        <v>0</v>
      </c>
      <c r="AN59" s="126">
        <f>SUMIF('PMO Worksheet'!N59,"no",AK59)</f>
        <v>0</v>
      </c>
      <c r="AO59" s="126">
        <f>SUMIF('PMO Worksheet'!N59,"yes",AL59)</f>
        <v>0</v>
      </c>
      <c r="AP59" s="126">
        <f>SUMIF('PMO Worksheet'!N59,"Yes",AK59)</f>
        <v>0</v>
      </c>
      <c r="AQ59" s="165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</row>
    <row r="60" spans="1:5265" s="151" customFormat="1" ht="15.75" x14ac:dyDescent="0.2">
      <c r="A60" s="554">
        <f t="shared" si="6"/>
        <v>55</v>
      </c>
      <c r="B60" s="521"/>
      <c r="C60" s="82"/>
      <c r="D60" s="179"/>
      <c r="E60" s="471"/>
      <c r="F60" s="180"/>
      <c r="G60" s="470">
        <f t="shared" si="7"/>
        <v>0</v>
      </c>
      <c r="H60" s="572"/>
      <c r="I60" s="179"/>
      <c r="J60" s="82"/>
      <c r="K60" s="401"/>
      <c r="L60" s="181"/>
      <c r="M60" s="179"/>
      <c r="N60" s="179"/>
      <c r="O60" s="175"/>
      <c r="P60" s="175"/>
      <c r="Q60" s="176"/>
      <c r="R60" s="175"/>
      <c r="S60" s="177"/>
      <c r="T60" s="405">
        <f t="shared" si="12"/>
        <v>0</v>
      </c>
      <c r="U60" s="406">
        <f t="shared" si="13"/>
        <v>0</v>
      </c>
      <c r="V60" s="407">
        <f t="shared" si="14"/>
        <v>0</v>
      </c>
      <c r="W60" s="182"/>
      <c r="X60" s="180"/>
      <c r="Y60" s="179"/>
      <c r="Z60" s="178"/>
      <c r="AA60" s="103"/>
      <c r="AB60" s="103"/>
      <c r="AC60" s="185"/>
      <c r="AD60" s="127"/>
      <c r="AE60" s="126">
        <f>SUMIF('PMO Worksheet'!N60,"No",'PMO Worksheet'!V60)</f>
        <v>0</v>
      </c>
      <c r="AF60" s="126">
        <f>SUMIF('PMO Worksheet'!N60,"No",'PMO Worksheet'!U60)</f>
        <v>0</v>
      </c>
      <c r="AG60" s="126">
        <f>SUMIF('PMO Worksheet'!N60,"yes",'PMO Worksheet'!V60)</f>
        <v>0</v>
      </c>
      <c r="AH60" s="126">
        <f>SUMIF('PMO Worksheet'!N60,"Yes",'PMO Worksheet'!U60)</f>
        <v>0</v>
      </c>
      <c r="AI60" s="127"/>
      <c r="AJ60" s="127"/>
      <c r="AK60" s="126">
        <f>SUMIF('PMO Worksheet'!P60,"down",'PMO Worksheet'!T60)</f>
        <v>0</v>
      </c>
      <c r="AL60" s="126">
        <f>SUMIF('PMO Worksheet'!P60,"Up",'PMO Worksheet'!T60)</f>
        <v>0</v>
      </c>
      <c r="AM60" s="126">
        <f>SUMIF('PMO Worksheet'!N60,"no",AL60)</f>
        <v>0</v>
      </c>
      <c r="AN60" s="126">
        <f>SUMIF('PMO Worksheet'!N60,"no",AK60)</f>
        <v>0</v>
      </c>
      <c r="AO60" s="126">
        <f>SUMIF('PMO Worksheet'!N60,"yes",AL60)</f>
        <v>0</v>
      </c>
      <c r="AP60" s="126">
        <f>SUMIF('PMO Worksheet'!N60,"Yes",AK60)</f>
        <v>0</v>
      </c>
      <c r="AQ60" s="165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</row>
    <row r="61" spans="1:5265" s="151" customFormat="1" ht="15.75" x14ac:dyDescent="0.2">
      <c r="A61" s="554">
        <f t="shared" si="6"/>
        <v>56</v>
      </c>
      <c r="B61" s="521"/>
      <c r="C61" s="82"/>
      <c r="D61" s="179"/>
      <c r="E61" s="471"/>
      <c r="F61" s="180"/>
      <c r="G61" s="470">
        <f t="shared" si="7"/>
        <v>0</v>
      </c>
      <c r="H61" s="572"/>
      <c r="I61" s="179"/>
      <c r="J61" s="82"/>
      <c r="K61" s="401"/>
      <c r="L61" s="181"/>
      <c r="M61" s="179"/>
      <c r="N61" s="179"/>
      <c r="O61" s="175"/>
      <c r="P61" s="175"/>
      <c r="Q61" s="176"/>
      <c r="R61" s="175"/>
      <c r="S61" s="177"/>
      <c r="T61" s="405">
        <f t="shared" si="12"/>
        <v>0</v>
      </c>
      <c r="U61" s="406">
        <f t="shared" si="13"/>
        <v>0</v>
      </c>
      <c r="V61" s="407">
        <f t="shared" si="14"/>
        <v>0</v>
      </c>
      <c r="W61" s="182"/>
      <c r="X61" s="180"/>
      <c r="Y61" s="179"/>
      <c r="Z61" s="178"/>
      <c r="AA61" s="103"/>
      <c r="AB61" s="103"/>
      <c r="AC61" s="185"/>
      <c r="AD61" s="127"/>
      <c r="AE61" s="126">
        <f>SUMIF('PMO Worksheet'!N61,"No",'PMO Worksheet'!V61)</f>
        <v>0</v>
      </c>
      <c r="AF61" s="126">
        <f>SUMIF('PMO Worksheet'!N61,"No",'PMO Worksheet'!U61)</f>
        <v>0</v>
      </c>
      <c r="AG61" s="126">
        <f>SUMIF('PMO Worksheet'!N61,"yes",'PMO Worksheet'!V61)</f>
        <v>0</v>
      </c>
      <c r="AH61" s="126">
        <f>SUMIF('PMO Worksheet'!N61,"Yes",'PMO Worksheet'!U61)</f>
        <v>0</v>
      </c>
      <c r="AI61" s="127"/>
      <c r="AJ61" s="127"/>
      <c r="AK61" s="126">
        <f>SUMIF('PMO Worksheet'!P61,"down",'PMO Worksheet'!T61)</f>
        <v>0</v>
      </c>
      <c r="AL61" s="126">
        <f>SUMIF('PMO Worksheet'!P61,"Up",'PMO Worksheet'!T61)</f>
        <v>0</v>
      </c>
      <c r="AM61" s="126">
        <f>SUMIF('PMO Worksheet'!N61,"no",AL61)</f>
        <v>0</v>
      </c>
      <c r="AN61" s="126">
        <f>SUMIF('PMO Worksheet'!N61,"no",AK61)</f>
        <v>0</v>
      </c>
      <c r="AO61" s="126">
        <f>SUMIF('PMO Worksheet'!N61,"yes",AL61)</f>
        <v>0</v>
      </c>
      <c r="AP61" s="126">
        <f>SUMIF('PMO Worksheet'!N61,"Yes",AK61)</f>
        <v>0</v>
      </c>
      <c r="AQ61" s="16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</row>
    <row r="62" spans="1:5265" s="151" customFormat="1" ht="15.75" x14ac:dyDescent="0.2">
      <c r="A62" s="554">
        <f t="shared" si="6"/>
        <v>57</v>
      </c>
      <c r="B62" s="521"/>
      <c r="C62" s="82"/>
      <c r="D62" s="179"/>
      <c r="E62" s="471"/>
      <c r="F62" s="180"/>
      <c r="G62" s="470">
        <f t="shared" si="7"/>
        <v>0</v>
      </c>
      <c r="H62" s="572"/>
      <c r="I62" s="179"/>
      <c r="J62" s="82"/>
      <c r="K62" s="401"/>
      <c r="L62" s="181"/>
      <c r="M62" s="179"/>
      <c r="N62" s="179"/>
      <c r="O62" s="175"/>
      <c r="P62" s="175"/>
      <c r="Q62" s="176"/>
      <c r="R62" s="175"/>
      <c r="S62" s="177"/>
      <c r="T62" s="405">
        <f t="shared" si="12"/>
        <v>0</v>
      </c>
      <c r="U62" s="406">
        <f t="shared" si="13"/>
        <v>0</v>
      </c>
      <c r="V62" s="407">
        <f t="shared" si="14"/>
        <v>0</v>
      </c>
      <c r="W62" s="182"/>
      <c r="X62" s="180"/>
      <c r="Y62" s="179"/>
      <c r="Z62" s="178"/>
      <c r="AA62" s="103"/>
      <c r="AB62" s="103"/>
      <c r="AC62" s="185"/>
      <c r="AD62" s="127"/>
      <c r="AE62" s="126">
        <f>SUMIF('PMO Worksheet'!N62,"No",'PMO Worksheet'!V62)</f>
        <v>0</v>
      </c>
      <c r="AF62" s="126">
        <f>SUMIF('PMO Worksheet'!N62,"No",'PMO Worksheet'!U62)</f>
        <v>0</v>
      </c>
      <c r="AG62" s="126">
        <f>SUMIF('PMO Worksheet'!N62,"yes",'PMO Worksheet'!V62)</f>
        <v>0</v>
      </c>
      <c r="AH62" s="126">
        <f>SUMIF('PMO Worksheet'!N62,"Yes",'PMO Worksheet'!U62)</f>
        <v>0</v>
      </c>
      <c r="AI62" s="127"/>
      <c r="AJ62" s="127"/>
      <c r="AK62" s="126">
        <f>SUMIF('PMO Worksheet'!P62,"down",'PMO Worksheet'!T62)</f>
        <v>0</v>
      </c>
      <c r="AL62" s="126">
        <f>SUMIF('PMO Worksheet'!P62,"Up",'PMO Worksheet'!T62)</f>
        <v>0</v>
      </c>
      <c r="AM62" s="126">
        <f>SUMIF('PMO Worksheet'!N62,"no",AL62)</f>
        <v>0</v>
      </c>
      <c r="AN62" s="126">
        <f>SUMIF('PMO Worksheet'!N62,"no",AK62)</f>
        <v>0</v>
      </c>
      <c r="AO62" s="126">
        <f>SUMIF('PMO Worksheet'!N62,"yes",AL62)</f>
        <v>0</v>
      </c>
      <c r="AP62" s="126">
        <f>SUMIF('PMO Worksheet'!N62,"Yes",AK62)</f>
        <v>0</v>
      </c>
      <c r="AQ62" s="165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</row>
    <row r="63" spans="1:5265" s="151" customFormat="1" ht="15.75" x14ac:dyDescent="0.2">
      <c r="A63" s="554">
        <f t="shared" si="6"/>
        <v>58</v>
      </c>
      <c r="B63" s="521"/>
      <c r="C63" s="82"/>
      <c r="D63" s="179"/>
      <c r="E63" s="471"/>
      <c r="F63" s="180"/>
      <c r="G63" s="470">
        <f t="shared" si="7"/>
        <v>0</v>
      </c>
      <c r="H63" s="572"/>
      <c r="I63" s="179"/>
      <c r="J63" s="82"/>
      <c r="K63" s="401"/>
      <c r="L63" s="181"/>
      <c r="M63" s="179"/>
      <c r="N63" s="179"/>
      <c r="O63" s="175"/>
      <c r="P63" s="175"/>
      <c r="Q63" s="176"/>
      <c r="R63" s="175"/>
      <c r="S63" s="177"/>
      <c r="T63" s="405">
        <f t="shared" si="12"/>
        <v>0</v>
      </c>
      <c r="U63" s="406">
        <f t="shared" si="13"/>
        <v>0</v>
      </c>
      <c r="V63" s="407">
        <f t="shared" si="14"/>
        <v>0</v>
      </c>
      <c r="W63" s="182"/>
      <c r="X63" s="180"/>
      <c r="Y63" s="179"/>
      <c r="Z63" s="178"/>
      <c r="AA63" s="103"/>
      <c r="AB63" s="103"/>
      <c r="AC63" s="185"/>
      <c r="AD63" s="127"/>
      <c r="AE63" s="126">
        <f>SUMIF('PMO Worksheet'!N63,"No",'PMO Worksheet'!V63)</f>
        <v>0</v>
      </c>
      <c r="AF63" s="126">
        <f>SUMIF('PMO Worksheet'!N63,"No",'PMO Worksheet'!U63)</f>
        <v>0</v>
      </c>
      <c r="AG63" s="126">
        <f>SUMIF('PMO Worksheet'!N63,"yes",'PMO Worksheet'!V63)</f>
        <v>0</v>
      </c>
      <c r="AH63" s="126">
        <f>SUMIF('PMO Worksheet'!N63,"Yes",'PMO Worksheet'!U63)</f>
        <v>0</v>
      </c>
      <c r="AI63" s="127"/>
      <c r="AJ63" s="127"/>
      <c r="AK63" s="126">
        <f>SUMIF('PMO Worksheet'!P63,"down",'PMO Worksheet'!T63)</f>
        <v>0</v>
      </c>
      <c r="AL63" s="126">
        <f>SUMIF('PMO Worksheet'!P63,"Up",'PMO Worksheet'!T63)</f>
        <v>0</v>
      </c>
      <c r="AM63" s="126">
        <f>SUMIF('PMO Worksheet'!N63,"no",AL63)</f>
        <v>0</v>
      </c>
      <c r="AN63" s="126">
        <f>SUMIF('PMO Worksheet'!N63,"no",AK63)</f>
        <v>0</v>
      </c>
      <c r="AO63" s="126">
        <f>SUMIF('PMO Worksheet'!N63,"yes",AL63)</f>
        <v>0</v>
      </c>
      <c r="AP63" s="126">
        <f>SUMIF('PMO Worksheet'!N63,"Yes",AK63)</f>
        <v>0</v>
      </c>
      <c r="AQ63" s="165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</row>
    <row r="64" spans="1:5265" s="151" customFormat="1" ht="15.75" x14ac:dyDescent="0.2">
      <c r="A64" s="554">
        <f t="shared" si="6"/>
        <v>59</v>
      </c>
      <c r="B64" s="521"/>
      <c r="C64" s="82"/>
      <c r="D64" s="179"/>
      <c r="E64" s="471"/>
      <c r="F64" s="180"/>
      <c r="G64" s="470">
        <f t="shared" si="7"/>
        <v>0</v>
      </c>
      <c r="H64" s="178"/>
      <c r="I64" s="179"/>
      <c r="J64" s="82"/>
      <c r="K64" s="401"/>
      <c r="L64" s="181"/>
      <c r="M64" s="179"/>
      <c r="N64" s="179"/>
      <c r="O64" s="175"/>
      <c r="P64" s="175"/>
      <c r="Q64" s="176"/>
      <c r="R64" s="175"/>
      <c r="S64" s="177"/>
      <c r="T64" s="405">
        <f t="shared" si="12"/>
        <v>0</v>
      </c>
      <c r="U64" s="406">
        <f t="shared" si="13"/>
        <v>0</v>
      </c>
      <c r="V64" s="407">
        <f t="shared" si="14"/>
        <v>0</v>
      </c>
      <c r="W64" s="182"/>
      <c r="X64" s="180"/>
      <c r="Y64" s="179"/>
      <c r="Z64" s="178"/>
      <c r="AA64" s="103"/>
      <c r="AB64" s="103"/>
      <c r="AC64" s="185"/>
      <c r="AD64" s="127"/>
      <c r="AE64" s="126">
        <f>SUMIF('PMO Worksheet'!N64,"No",'PMO Worksheet'!V64)</f>
        <v>0</v>
      </c>
      <c r="AF64" s="126">
        <f>SUMIF('PMO Worksheet'!N64,"No",'PMO Worksheet'!U64)</f>
        <v>0</v>
      </c>
      <c r="AG64" s="126">
        <f>SUMIF('PMO Worksheet'!N64,"yes",'PMO Worksheet'!V64)</f>
        <v>0</v>
      </c>
      <c r="AH64" s="126">
        <f>SUMIF('PMO Worksheet'!N64,"Yes",'PMO Worksheet'!U64)</f>
        <v>0</v>
      </c>
      <c r="AI64" s="127"/>
      <c r="AJ64" s="127"/>
      <c r="AK64" s="126">
        <f>SUMIF('PMO Worksheet'!P64,"down",'PMO Worksheet'!T64)</f>
        <v>0</v>
      </c>
      <c r="AL64" s="126">
        <f>SUMIF('PMO Worksheet'!P64,"Up",'PMO Worksheet'!T64)</f>
        <v>0</v>
      </c>
      <c r="AM64" s="126">
        <f>SUMIF('PMO Worksheet'!N64,"no",AL64)</f>
        <v>0</v>
      </c>
      <c r="AN64" s="126">
        <f>SUMIF('PMO Worksheet'!N64,"no",AK64)</f>
        <v>0</v>
      </c>
      <c r="AO64" s="126">
        <f>SUMIF('PMO Worksheet'!N64,"yes",AL64)</f>
        <v>0</v>
      </c>
      <c r="AP64" s="126">
        <f>SUMIF('PMO Worksheet'!N64,"Yes",AK64)</f>
        <v>0</v>
      </c>
      <c r="AQ64" s="165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</row>
    <row r="65" spans="1:80" s="151" customFormat="1" ht="15.75" x14ac:dyDescent="0.2">
      <c r="A65" s="554">
        <f t="shared" si="6"/>
        <v>60</v>
      </c>
      <c r="B65" s="521"/>
      <c r="C65" s="82"/>
      <c r="D65" s="179"/>
      <c r="E65" s="471"/>
      <c r="F65" s="180"/>
      <c r="G65" s="470">
        <f t="shared" si="7"/>
        <v>0</v>
      </c>
      <c r="H65" s="178"/>
      <c r="I65" s="179"/>
      <c r="J65" s="82"/>
      <c r="K65" s="401"/>
      <c r="L65" s="181"/>
      <c r="M65" s="179"/>
      <c r="N65" s="179"/>
      <c r="O65" s="175"/>
      <c r="P65" s="175"/>
      <c r="Q65" s="176"/>
      <c r="R65" s="175"/>
      <c r="S65" s="177"/>
      <c r="T65" s="405">
        <f t="shared" si="12"/>
        <v>0</v>
      </c>
      <c r="U65" s="406">
        <f t="shared" si="13"/>
        <v>0</v>
      </c>
      <c r="V65" s="407">
        <f t="shared" si="14"/>
        <v>0</v>
      </c>
      <c r="W65" s="182"/>
      <c r="X65" s="180"/>
      <c r="Y65" s="179"/>
      <c r="Z65" s="178"/>
      <c r="AA65" s="103"/>
      <c r="AB65" s="103"/>
      <c r="AC65" s="185"/>
      <c r="AD65" s="127"/>
      <c r="AE65" s="126">
        <f>SUMIF('PMO Worksheet'!N65,"No",'PMO Worksheet'!V65)</f>
        <v>0</v>
      </c>
      <c r="AF65" s="126">
        <f>SUMIF('PMO Worksheet'!N65,"No",'PMO Worksheet'!U65)</f>
        <v>0</v>
      </c>
      <c r="AG65" s="126">
        <f>SUMIF('PMO Worksheet'!N65,"yes",'PMO Worksheet'!V65)</f>
        <v>0</v>
      </c>
      <c r="AH65" s="126">
        <f>SUMIF('PMO Worksheet'!N65,"Yes",'PMO Worksheet'!U65)</f>
        <v>0</v>
      </c>
      <c r="AI65" s="127"/>
      <c r="AJ65" s="127"/>
      <c r="AK65" s="126">
        <f>SUMIF('PMO Worksheet'!P65,"down",'PMO Worksheet'!T65)</f>
        <v>0</v>
      </c>
      <c r="AL65" s="126">
        <f>SUMIF('PMO Worksheet'!P65,"Up",'PMO Worksheet'!T65)</f>
        <v>0</v>
      </c>
      <c r="AM65" s="126">
        <f>SUMIF('PMO Worksheet'!N65,"no",AL65)</f>
        <v>0</v>
      </c>
      <c r="AN65" s="126">
        <f>SUMIF('PMO Worksheet'!N65,"no",AK65)</f>
        <v>0</v>
      </c>
      <c r="AO65" s="126">
        <f>SUMIF('PMO Worksheet'!N65,"yes",AL65)</f>
        <v>0</v>
      </c>
      <c r="AP65" s="126">
        <f>SUMIF('PMO Worksheet'!N65,"Yes",AK65)</f>
        <v>0</v>
      </c>
      <c r="AQ65" s="165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</row>
    <row r="66" spans="1:80" s="151" customFormat="1" ht="15.75" x14ac:dyDescent="0.2">
      <c r="A66" s="554">
        <f t="shared" si="6"/>
        <v>61</v>
      </c>
      <c r="B66" s="521"/>
      <c r="C66" s="82"/>
      <c r="D66" s="179"/>
      <c r="E66" s="471"/>
      <c r="F66" s="180"/>
      <c r="G66" s="470">
        <f t="shared" si="7"/>
        <v>0</v>
      </c>
      <c r="H66" s="178"/>
      <c r="I66" s="179"/>
      <c r="J66" s="82"/>
      <c r="K66" s="401"/>
      <c r="L66" s="181"/>
      <c r="M66" s="179"/>
      <c r="N66" s="179"/>
      <c r="O66" s="175"/>
      <c r="P66" s="175"/>
      <c r="Q66" s="176"/>
      <c r="R66" s="175"/>
      <c r="S66" s="177"/>
      <c r="T66" s="405">
        <f t="shared" si="12"/>
        <v>0</v>
      </c>
      <c r="U66" s="406">
        <f t="shared" si="13"/>
        <v>0</v>
      </c>
      <c r="V66" s="407">
        <f t="shared" si="14"/>
        <v>0</v>
      </c>
      <c r="W66" s="182"/>
      <c r="X66" s="180"/>
      <c r="Y66" s="179"/>
      <c r="Z66" s="178"/>
      <c r="AA66" s="103"/>
      <c r="AB66" s="103"/>
      <c r="AC66" s="185"/>
      <c r="AD66" s="127"/>
      <c r="AE66" s="126">
        <f>SUMIF('PMO Worksheet'!N66,"No",'PMO Worksheet'!V66)</f>
        <v>0</v>
      </c>
      <c r="AF66" s="126">
        <f>SUMIF('PMO Worksheet'!N66,"No",'PMO Worksheet'!U66)</f>
        <v>0</v>
      </c>
      <c r="AG66" s="126">
        <f>SUMIF('PMO Worksheet'!N66,"yes",'PMO Worksheet'!V66)</f>
        <v>0</v>
      </c>
      <c r="AH66" s="126">
        <f>SUMIF('PMO Worksheet'!N66,"Yes",'PMO Worksheet'!U66)</f>
        <v>0</v>
      </c>
      <c r="AI66" s="127"/>
      <c r="AJ66" s="127"/>
      <c r="AK66" s="126">
        <f>SUMIF('PMO Worksheet'!P66,"down",'PMO Worksheet'!T66)</f>
        <v>0</v>
      </c>
      <c r="AL66" s="126">
        <f>SUMIF('PMO Worksheet'!P66,"Up",'PMO Worksheet'!T66)</f>
        <v>0</v>
      </c>
      <c r="AM66" s="126">
        <f>SUMIF('PMO Worksheet'!N66,"no",AL66)</f>
        <v>0</v>
      </c>
      <c r="AN66" s="126">
        <f>SUMIF('PMO Worksheet'!N66,"no",AK66)</f>
        <v>0</v>
      </c>
      <c r="AO66" s="126">
        <f>SUMIF('PMO Worksheet'!N66,"yes",AL66)</f>
        <v>0</v>
      </c>
      <c r="AP66" s="126">
        <f>SUMIF('PMO Worksheet'!N66,"Yes",AK66)</f>
        <v>0</v>
      </c>
      <c r="AQ66" s="165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</row>
    <row r="67" spans="1:80" s="151" customFormat="1" ht="15.75" x14ac:dyDescent="0.2">
      <c r="A67" s="554">
        <f t="shared" si="6"/>
        <v>62</v>
      </c>
      <c r="B67" s="521"/>
      <c r="C67" s="82"/>
      <c r="D67" s="179"/>
      <c r="E67" s="471"/>
      <c r="F67" s="180"/>
      <c r="G67" s="470">
        <f t="shared" si="7"/>
        <v>0</v>
      </c>
      <c r="H67" s="178"/>
      <c r="I67" s="179"/>
      <c r="J67" s="82"/>
      <c r="K67" s="401"/>
      <c r="L67" s="181"/>
      <c r="M67" s="179"/>
      <c r="N67" s="179"/>
      <c r="O67" s="175"/>
      <c r="P67" s="175"/>
      <c r="Q67" s="176"/>
      <c r="R67" s="175"/>
      <c r="S67" s="177"/>
      <c r="T67" s="405">
        <f t="shared" si="12"/>
        <v>0</v>
      </c>
      <c r="U67" s="406">
        <f t="shared" si="13"/>
        <v>0</v>
      </c>
      <c r="V67" s="407">
        <f t="shared" si="14"/>
        <v>0</v>
      </c>
      <c r="W67" s="182"/>
      <c r="X67" s="180"/>
      <c r="Y67" s="179"/>
      <c r="Z67" s="178"/>
      <c r="AA67" s="103"/>
      <c r="AB67" s="103"/>
      <c r="AC67" s="185"/>
      <c r="AD67" s="127"/>
      <c r="AE67" s="126">
        <f>SUMIF('PMO Worksheet'!N67,"No",'PMO Worksheet'!V67)</f>
        <v>0</v>
      </c>
      <c r="AF67" s="126">
        <f>SUMIF('PMO Worksheet'!N67,"No",'PMO Worksheet'!U67)</f>
        <v>0</v>
      </c>
      <c r="AG67" s="126">
        <f>SUMIF('PMO Worksheet'!N67,"yes",'PMO Worksheet'!V67)</f>
        <v>0</v>
      </c>
      <c r="AH67" s="126">
        <f>SUMIF('PMO Worksheet'!N67,"Yes",'PMO Worksheet'!U67)</f>
        <v>0</v>
      </c>
      <c r="AI67" s="127"/>
      <c r="AJ67" s="127"/>
      <c r="AK67" s="126">
        <f>SUMIF('PMO Worksheet'!P67,"down",'PMO Worksheet'!T67)</f>
        <v>0</v>
      </c>
      <c r="AL67" s="126">
        <f>SUMIF('PMO Worksheet'!P67,"Up",'PMO Worksheet'!T67)</f>
        <v>0</v>
      </c>
      <c r="AM67" s="126">
        <f>SUMIF('PMO Worksheet'!N67,"no",AL67)</f>
        <v>0</v>
      </c>
      <c r="AN67" s="126">
        <f>SUMIF('PMO Worksheet'!N67,"no",AK67)</f>
        <v>0</v>
      </c>
      <c r="AO67" s="126">
        <f>SUMIF('PMO Worksheet'!N67,"yes",AL67)</f>
        <v>0</v>
      </c>
      <c r="AP67" s="126">
        <f>SUMIF('PMO Worksheet'!N67,"Yes",AK67)</f>
        <v>0</v>
      </c>
      <c r="AQ67" s="165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</row>
    <row r="68" spans="1:80" s="151" customFormat="1" ht="15.75" x14ac:dyDescent="0.2">
      <c r="A68" s="554">
        <f t="shared" si="6"/>
        <v>63</v>
      </c>
      <c r="B68" s="521"/>
      <c r="C68" s="82"/>
      <c r="D68" s="179"/>
      <c r="E68" s="471"/>
      <c r="F68" s="180"/>
      <c r="G68" s="470">
        <f t="shared" si="7"/>
        <v>0</v>
      </c>
      <c r="H68" s="178"/>
      <c r="I68" s="179"/>
      <c r="J68" s="82"/>
      <c r="K68" s="401"/>
      <c r="L68" s="181"/>
      <c r="M68" s="179"/>
      <c r="N68" s="179"/>
      <c r="O68" s="175"/>
      <c r="P68" s="175"/>
      <c r="Q68" s="176"/>
      <c r="R68" s="175"/>
      <c r="S68" s="177"/>
      <c r="T68" s="405">
        <f t="shared" si="12"/>
        <v>0</v>
      </c>
      <c r="U68" s="406">
        <f t="shared" si="13"/>
        <v>0</v>
      </c>
      <c r="V68" s="407">
        <f t="shared" si="14"/>
        <v>0</v>
      </c>
      <c r="W68" s="182"/>
      <c r="X68" s="180"/>
      <c r="Y68" s="179"/>
      <c r="Z68" s="178"/>
      <c r="AA68" s="103"/>
      <c r="AB68" s="103"/>
      <c r="AC68" s="185"/>
      <c r="AD68" s="127"/>
      <c r="AE68" s="126">
        <f>SUMIF('PMO Worksheet'!N68,"No",'PMO Worksheet'!V68)</f>
        <v>0</v>
      </c>
      <c r="AF68" s="126">
        <f>SUMIF('PMO Worksheet'!N68,"No",'PMO Worksheet'!U68)</f>
        <v>0</v>
      </c>
      <c r="AG68" s="126">
        <f>SUMIF('PMO Worksheet'!N68,"yes",'PMO Worksheet'!V68)</f>
        <v>0</v>
      </c>
      <c r="AH68" s="126">
        <f>SUMIF('PMO Worksheet'!N68,"Yes",'PMO Worksheet'!U68)</f>
        <v>0</v>
      </c>
      <c r="AI68" s="127"/>
      <c r="AJ68" s="127"/>
      <c r="AK68" s="126">
        <f>SUMIF('PMO Worksheet'!P68,"down",'PMO Worksheet'!T68)</f>
        <v>0</v>
      </c>
      <c r="AL68" s="126">
        <f>SUMIF('PMO Worksheet'!P68,"Up",'PMO Worksheet'!T68)</f>
        <v>0</v>
      </c>
      <c r="AM68" s="126">
        <f>SUMIF('PMO Worksheet'!N68,"no",AL68)</f>
        <v>0</v>
      </c>
      <c r="AN68" s="126">
        <f>SUMIF('PMO Worksheet'!N68,"no",AK68)</f>
        <v>0</v>
      </c>
      <c r="AO68" s="126">
        <f>SUMIF('PMO Worksheet'!N68,"yes",AL68)</f>
        <v>0</v>
      </c>
      <c r="AP68" s="126">
        <f>SUMIF('PMO Worksheet'!N68,"Yes",AK68)</f>
        <v>0</v>
      </c>
      <c r="AQ68" s="165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</row>
    <row r="69" spans="1:80" s="151" customFormat="1" ht="15.75" x14ac:dyDescent="0.2">
      <c r="A69" s="554">
        <f t="shared" ref="A69:A70" si="24">+A68+1</f>
        <v>64</v>
      </c>
      <c r="B69" s="521"/>
      <c r="C69" s="82"/>
      <c r="D69" s="179"/>
      <c r="E69" s="471"/>
      <c r="F69" s="180"/>
      <c r="G69" s="470">
        <f t="shared" ref="G69:G70" si="25">+F69*E69</f>
        <v>0</v>
      </c>
      <c r="H69" s="178"/>
      <c r="I69" s="179"/>
      <c r="J69" s="82"/>
      <c r="K69" s="401"/>
      <c r="L69" s="181"/>
      <c r="M69" s="179"/>
      <c r="N69" s="179"/>
      <c r="O69" s="175"/>
      <c r="P69" s="175"/>
      <c r="Q69" s="176"/>
      <c r="R69" s="175"/>
      <c r="S69" s="177"/>
      <c r="T69" s="405">
        <f t="shared" si="12"/>
        <v>0</v>
      </c>
      <c r="U69" s="406">
        <f t="shared" si="13"/>
        <v>0</v>
      </c>
      <c r="V69" s="407">
        <f t="shared" si="14"/>
        <v>0</v>
      </c>
      <c r="W69" s="182"/>
      <c r="X69" s="180"/>
      <c r="Y69" s="179"/>
      <c r="Z69" s="178"/>
      <c r="AA69" s="103"/>
      <c r="AB69" s="103"/>
      <c r="AC69" s="185"/>
      <c r="AD69" s="127"/>
      <c r="AE69" s="126">
        <f>SUMIF('PMO Worksheet'!N69,"No",'PMO Worksheet'!V69)</f>
        <v>0</v>
      </c>
      <c r="AF69" s="126">
        <f>SUMIF('PMO Worksheet'!N69,"No",'PMO Worksheet'!U69)</f>
        <v>0</v>
      </c>
      <c r="AG69" s="126">
        <f>SUMIF('PMO Worksheet'!N69,"yes",'PMO Worksheet'!V69)</f>
        <v>0</v>
      </c>
      <c r="AH69" s="126">
        <f>SUMIF('PMO Worksheet'!N69,"Yes",'PMO Worksheet'!U69)</f>
        <v>0</v>
      </c>
      <c r="AI69" s="127"/>
      <c r="AJ69" s="127"/>
      <c r="AK69" s="126">
        <f>SUMIF('PMO Worksheet'!P69,"down",'PMO Worksheet'!T69)</f>
        <v>0</v>
      </c>
      <c r="AL69" s="126">
        <f>SUMIF('PMO Worksheet'!P69,"Up",'PMO Worksheet'!T69)</f>
        <v>0</v>
      </c>
      <c r="AM69" s="126">
        <f>SUMIF('PMO Worksheet'!N69,"no",AL69)</f>
        <v>0</v>
      </c>
      <c r="AN69" s="126">
        <f>SUMIF('PMO Worksheet'!N69,"no",AK69)</f>
        <v>0</v>
      </c>
      <c r="AO69" s="126">
        <f>SUMIF('PMO Worksheet'!N69,"yes",AL69)</f>
        <v>0</v>
      </c>
      <c r="AP69" s="126">
        <f>SUMIF('PMO Worksheet'!N69,"Yes",AK69)</f>
        <v>0</v>
      </c>
      <c r="AQ69" s="165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</row>
    <row r="70" spans="1:80" s="151" customFormat="1" ht="16.5" thickBot="1" x14ac:dyDescent="0.25">
      <c r="A70" s="554">
        <f t="shared" si="24"/>
        <v>65</v>
      </c>
      <c r="B70" s="521"/>
      <c r="C70" s="82"/>
      <c r="D70" s="179"/>
      <c r="E70" s="472"/>
      <c r="F70" s="473"/>
      <c r="G70" s="545">
        <f t="shared" si="25"/>
        <v>0</v>
      </c>
      <c r="H70" s="178"/>
      <c r="I70" s="179"/>
      <c r="J70" s="82"/>
      <c r="K70" s="401"/>
      <c r="L70" s="181"/>
      <c r="M70" s="179"/>
      <c r="N70" s="179"/>
      <c r="O70" s="175"/>
      <c r="P70" s="175"/>
      <c r="Q70" s="176"/>
      <c r="R70" s="175"/>
      <c r="S70" s="177"/>
      <c r="T70" s="408">
        <f t="shared" ref="T70" si="26">IF(S70=0,0,(52/R70)*S70*Q70)</f>
        <v>0</v>
      </c>
      <c r="U70" s="403">
        <f t="shared" ref="U70" si="27">IF(P70="down",(52/+R70)*S70, 0)</f>
        <v>0</v>
      </c>
      <c r="V70" s="404">
        <f t="shared" ref="V70" si="28">IF(P70="Up",(52/+R70)*S70,0)</f>
        <v>0</v>
      </c>
      <c r="W70" s="182"/>
      <c r="X70" s="180"/>
      <c r="Y70" s="179"/>
      <c r="Z70" s="178"/>
      <c r="AA70" s="103"/>
      <c r="AB70" s="103"/>
      <c r="AC70" s="185"/>
      <c r="AD70" s="127"/>
      <c r="AE70" s="126">
        <f>SUMIF('PMO Worksheet'!N70,"No",'PMO Worksheet'!V70)</f>
        <v>0</v>
      </c>
      <c r="AF70" s="126">
        <f>SUMIF('PMO Worksheet'!N70,"No",'PMO Worksheet'!U70)</f>
        <v>0</v>
      </c>
      <c r="AG70" s="126">
        <f>SUMIF('PMO Worksheet'!N70,"yes",'PMO Worksheet'!V70)</f>
        <v>0</v>
      </c>
      <c r="AH70" s="126">
        <f>SUMIF('PMO Worksheet'!N70,"Yes",'PMO Worksheet'!U70)</f>
        <v>0</v>
      </c>
      <c r="AI70" s="127"/>
      <c r="AJ70" s="127"/>
      <c r="AK70" s="126">
        <f>SUMIF('PMO Worksheet'!P70,"down",'PMO Worksheet'!T70)</f>
        <v>0</v>
      </c>
      <c r="AL70" s="126">
        <f>SUMIF('PMO Worksheet'!P70,"Up",'PMO Worksheet'!T70)</f>
        <v>0</v>
      </c>
      <c r="AM70" s="126">
        <f>SUMIF('PMO Worksheet'!N70,"no",AL70)</f>
        <v>0</v>
      </c>
      <c r="AN70" s="126">
        <f>SUMIF('PMO Worksheet'!N70,"no",AK70)</f>
        <v>0</v>
      </c>
      <c r="AO70" s="126">
        <f>SUMIF('PMO Worksheet'!N70,"yes",AL70)</f>
        <v>0</v>
      </c>
      <c r="AP70" s="126">
        <f>SUMIF('PMO Worksheet'!N70,"Yes",AK70)</f>
        <v>0</v>
      </c>
      <c r="AQ70" s="165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</row>
    <row r="71" spans="1:80" ht="15.75" thickBot="1" x14ac:dyDescent="0.25">
      <c r="A71" s="555"/>
      <c r="B71" s="522"/>
      <c r="C71" s="130"/>
      <c r="D71" s="543"/>
      <c r="E71" s="544"/>
      <c r="F71" s="544"/>
      <c r="G71" s="544"/>
      <c r="H71" s="130"/>
      <c r="I71" s="130"/>
      <c r="J71" s="129"/>
      <c r="K71" s="425"/>
      <c r="L71" s="130"/>
      <c r="M71" s="130"/>
      <c r="N71" s="130"/>
      <c r="O71" s="424"/>
      <c r="P71" s="130"/>
      <c r="Q71" s="130"/>
      <c r="R71" s="130"/>
      <c r="S71" s="207"/>
      <c r="T71" s="206"/>
      <c r="U71" s="208"/>
      <c r="V71" s="209"/>
      <c r="W71" s="129"/>
      <c r="X71" s="130"/>
      <c r="Y71" s="130"/>
      <c r="Z71" s="423"/>
      <c r="AA71" s="131"/>
      <c r="AB71" s="131"/>
      <c r="AC71" s="191"/>
      <c r="AD71" s="192"/>
      <c r="AE71" s="168"/>
      <c r="AF71" s="168"/>
      <c r="AG71" s="168"/>
      <c r="AH71" s="168"/>
      <c r="AI71" s="127"/>
      <c r="AJ71" s="127"/>
      <c r="AK71" s="169"/>
      <c r="AL71" s="168"/>
      <c r="AM71" s="168"/>
      <c r="AN71" s="168"/>
      <c r="AO71" s="168"/>
      <c r="AP71" s="168"/>
      <c r="AQ71" s="165"/>
    </row>
    <row r="72" spans="1:80" ht="48.75" thickTop="1" thickBot="1" x14ac:dyDescent="0.25">
      <c r="A72" s="132"/>
      <c r="B72" s="132"/>
      <c r="C72" s="101"/>
      <c r="D72" s="101"/>
      <c r="E72" s="453"/>
      <c r="F72" s="453"/>
      <c r="G72" s="453"/>
      <c r="H72" s="101"/>
      <c r="I72" s="101"/>
      <c r="J72" s="416" t="s">
        <v>158</v>
      </c>
      <c r="K72" s="416" t="s">
        <v>40</v>
      </c>
      <c r="L72" s="597" t="s">
        <v>3</v>
      </c>
      <c r="M72" s="598"/>
      <c r="N72" s="540" t="s">
        <v>76</v>
      </c>
      <c r="O72" s="160" t="s">
        <v>68</v>
      </c>
      <c r="P72" s="137" t="s">
        <v>40</v>
      </c>
      <c r="Q72" s="99"/>
      <c r="R72" s="99"/>
      <c r="T72" s="426" t="s">
        <v>75</v>
      </c>
      <c r="U72" s="427" t="s">
        <v>97</v>
      </c>
      <c r="V72" s="427" t="s">
        <v>105</v>
      </c>
      <c r="W72" s="101"/>
      <c r="X72" s="229">
        <f>COUNTIF(Z4:Z71,"NC (no Change)")</f>
        <v>0</v>
      </c>
      <c r="Y72" s="618" t="s">
        <v>104</v>
      </c>
      <c r="Z72" s="619"/>
      <c r="AA72" s="102"/>
      <c r="AB72" s="102"/>
      <c r="AC72" s="185"/>
      <c r="AD72" s="448" t="s">
        <v>5</v>
      </c>
      <c r="AE72" s="196">
        <f>SUM(AE4:AE71)/60</f>
        <v>0</v>
      </c>
      <c r="AF72" s="196">
        <f>SUM(AF4:AF71)/60</f>
        <v>7.5666666666666664</v>
      </c>
      <c r="AG72" s="196">
        <f>SUM(AG4:AG71)/60</f>
        <v>13.866666666666667</v>
      </c>
      <c r="AH72" s="197">
        <f>SUM(AH4:AH71)/60</f>
        <v>12.783333333333333</v>
      </c>
      <c r="AI72" s="189"/>
      <c r="AJ72" s="189"/>
      <c r="AK72" s="189"/>
      <c r="AL72" s="195" t="s">
        <v>5</v>
      </c>
      <c r="AM72" s="196">
        <f>SUM(AM4:AM71)/60</f>
        <v>0</v>
      </c>
      <c r="AN72" s="196">
        <f>SUM(AN4:AN71)/60</f>
        <v>7.5666666666666664</v>
      </c>
      <c r="AO72" s="196">
        <f>SUM(AO4:AO71)/60</f>
        <v>13.866666666666667</v>
      </c>
      <c r="AP72" s="197">
        <f>SUM(AP4:AP71)/60</f>
        <v>12.783333333333333</v>
      </c>
      <c r="AQ72" s="165"/>
    </row>
    <row r="73" spans="1:80" ht="19.5" customHeight="1" thickTop="1" thickBot="1" x14ac:dyDescent="0.25">
      <c r="A73" s="132"/>
      <c r="B73" s="132"/>
      <c r="C73" s="100"/>
      <c r="J73" s="417" t="s">
        <v>160</v>
      </c>
      <c r="K73" s="534">
        <f>COUNTIF(K4:K71,J73)</f>
        <v>0</v>
      </c>
      <c r="L73" s="599" t="str">
        <f t="shared" ref="L73:L81" si="29">V88</f>
        <v>Mechanics</v>
      </c>
      <c r="M73" s="600"/>
      <c r="N73" s="536">
        <f>SUMIF(O4:O71,+L73,T4:T71)</f>
        <v>366</v>
      </c>
      <c r="O73" s="161">
        <f t="shared" ref="O73:O81" si="30">+N73/60</f>
        <v>6.1</v>
      </c>
      <c r="P73" s="143">
        <f>COUNTIF(O4:O71,L73)</f>
        <v>7</v>
      </c>
      <c r="Q73" s="134"/>
      <c r="R73" s="134"/>
      <c r="T73" s="428">
        <f>SUM(T4:T71)</f>
        <v>2835</v>
      </c>
      <c r="U73" s="429">
        <f>SUM(U4:U71)</f>
        <v>1223</v>
      </c>
      <c r="V73" s="430">
        <f>SUM(V4:V71)</f>
        <v>1612</v>
      </c>
      <c r="W73" s="133"/>
      <c r="X73" s="230">
        <f>COUNTIF(Z4:Z71,"D (Deleted)")</f>
        <v>0</v>
      </c>
      <c r="Y73" s="608" t="s">
        <v>167</v>
      </c>
      <c r="Z73" s="609"/>
      <c r="AA73" s="102"/>
      <c r="AB73" s="102"/>
      <c r="AC73" s="185"/>
      <c r="AD73" s="448" t="s">
        <v>40</v>
      </c>
      <c r="AE73" s="196">
        <f>COUNTIF(AE4:AE71,"&gt;0")</f>
        <v>0</v>
      </c>
      <c r="AF73" s="196">
        <f>COUNTIF(AF4:AF71,"&gt;0")</f>
        <v>9</v>
      </c>
      <c r="AG73" s="196">
        <f>COUNTIF(AG4:AG71,"&gt;0")</f>
        <v>4</v>
      </c>
      <c r="AH73" s="197">
        <f>COUNTIF(AH4:AH71,"&gt;0")</f>
        <v>6</v>
      </c>
      <c r="AI73" s="189"/>
      <c r="AJ73" s="189"/>
      <c r="AK73" s="189"/>
      <c r="AL73" s="195" t="s">
        <v>40</v>
      </c>
      <c r="AM73" s="196">
        <f>COUNTIF(AM4:AM71,"&gt;0")</f>
        <v>0</v>
      </c>
      <c r="AN73" s="196">
        <f>COUNTIF(AN4:AN71,"&gt;0")</f>
        <v>9</v>
      </c>
      <c r="AO73" s="196">
        <f>COUNTIF(AO4:AO71,"&gt;0")</f>
        <v>4</v>
      </c>
      <c r="AP73" s="197">
        <f>COUNTIF(AP4:AP71,"&gt;0")</f>
        <v>6</v>
      </c>
      <c r="AQ73" s="165"/>
    </row>
    <row r="74" spans="1:80" ht="48.75" thickTop="1" thickBot="1" x14ac:dyDescent="0.25">
      <c r="A74" s="132"/>
      <c r="B74" s="132"/>
      <c r="C74" s="99"/>
      <c r="J74" s="418" t="s">
        <v>161</v>
      </c>
      <c r="K74" s="535">
        <f>COUNTIF(K4:K71,J74)</f>
        <v>1</v>
      </c>
      <c r="L74" s="595" t="str">
        <f t="shared" si="29"/>
        <v>Operators</v>
      </c>
      <c r="M74" s="596"/>
      <c r="N74" s="537">
        <f>SUMIF(O4:O71,+L74,T4:T71)</f>
        <v>2379</v>
      </c>
      <c r="O74" s="162">
        <f t="shared" si="30"/>
        <v>39.65</v>
      </c>
      <c r="P74" s="144">
        <f>COUNTIF(O4:O71,L74)</f>
        <v>13</v>
      </c>
      <c r="Q74" s="134"/>
      <c r="R74" s="134"/>
      <c r="T74" s="527" t="s">
        <v>77</v>
      </c>
      <c r="U74" s="528" t="s">
        <v>128</v>
      </c>
      <c r="V74" s="528" t="s">
        <v>129</v>
      </c>
      <c r="W74" s="132"/>
      <c r="X74" s="230">
        <f>COUNTIF(Z4:Z71,"EF (Extended Freq)")</f>
        <v>0</v>
      </c>
      <c r="Y74" s="608" t="s">
        <v>170</v>
      </c>
      <c r="Z74" s="609"/>
      <c r="AA74" s="102"/>
      <c r="AB74" s="102"/>
      <c r="AC74" s="284"/>
      <c r="AD74" s="193"/>
      <c r="AE74" s="613">
        <f>SUM(AE72:AH72)</f>
        <v>34.216666666666669</v>
      </c>
      <c r="AF74" s="613"/>
      <c r="AG74" s="613"/>
      <c r="AH74" s="613"/>
      <c r="AI74" s="193"/>
      <c r="AJ74" s="193"/>
      <c r="AK74" s="193"/>
      <c r="AL74" s="193"/>
      <c r="AM74" s="613">
        <f>SUM(AM72:AP72)</f>
        <v>34.216666666666669</v>
      </c>
      <c r="AN74" s="613"/>
      <c r="AO74" s="613"/>
      <c r="AP74" s="613"/>
      <c r="AQ74" s="167"/>
    </row>
    <row r="75" spans="1:80" ht="19.5" thickTop="1" thickBot="1" x14ac:dyDescent="0.25">
      <c r="A75" s="132"/>
      <c r="B75" s="132"/>
      <c r="C75" s="134"/>
      <c r="J75" s="418" t="s">
        <v>162</v>
      </c>
      <c r="K75" s="535">
        <f>COUNTIF(K4:K71,J75)</f>
        <v>2</v>
      </c>
      <c r="L75" s="595" t="str">
        <f t="shared" si="29"/>
        <v>Electricians</v>
      </c>
      <c r="M75" s="596"/>
      <c r="N75" s="537">
        <f>SUMIF(O4:O71,+L75,T4:T71)</f>
        <v>90</v>
      </c>
      <c r="O75" s="162">
        <f t="shared" si="30"/>
        <v>1.5</v>
      </c>
      <c r="P75" s="144">
        <f>COUNTIF(O4:O71,L75)</f>
        <v>3</v>
      </c>
      <c r="Q75" s="134"/>
      <c r="R75" s="134"/>
      <c r="T75" s="529">
        <f>+T73/60</f>
        <v>47.25</v>
      </c>
      <c r="U75" s="529">
        <f>+U73/60</f>
        <v>20.383333333333333</v>
      </c>
      <c r="V75" s="529">
        <f>+V73/60</f>
        <v>26.866666666666667</v>
      </c>
      <c r="W75" s="100"/>
      <c r="X75" s="230">
        <f>COUNTIF(Z4:Z71,"RF (Reduced Freq)")</f>
        <v>0</v>
      </c>
      <c r="Y75" s="608" t="s">
        <v>171</v>
      </c>
      <c r="Z75" s="609"/>
      <c r="AA75" s="102"/>
      <c r="AB75" s="102"/>
    </row>
    <row r="76" spans="1:80" ht="18.75" customHeight="1" thickTop="1" x14ac:dyDescent="0.2">
      <c r="A76" s="132"/>
      <c r="B76" s="132"/>
      <c r="J76" s="418" t="s">
        <v>163</v>
      </c>
      <c r="K76" s="535">
        <f>COUNTIF(K4:K71,J76)</f>
        <v>0</v>
      </c>
      <c r="L76" s="595">
        <f t="shared" si="29"/>
        <v>0</v>
      </c>
      <c r="M76" s="596"/>
      <c r="N76" s="537">
        <f>SUMIF(O4:O71,+L76,T4:T71)</f>
        <v>0</v>
      </c>
      <c r="O76" s="162">
        <f t="shared" si="30"/>
        <v>0</v>
      </c>
      <c r="P76" s="144">
        <f>COUNTIF(O4:O71,L76)</f>
        <v>0</v>
      </c>
      <c r="Q76" s="134"/>
      <c r="R76" s="134"/>
      <c r="S76" s="516"/>
      <c r="T76" s="133"/>
      <c r="U76" s="517"/>
      <c r="W76" s="100"/>
      <c r="X76" s="230">
        <f>COUNTIF(Z4:Z71,"NT (New Task)")</f>
        <v>0</v>
      </c>
      <c r="Y76" s="608" t="s">
        <v>166</v>
      </c>
      <c r="Z76" s="609"/>
      <c r="AA76" s="102"/>
      <c r="AB76" s="102"/>
    </row>
    <row r="77" spans="1:80" ht="19.5" customHeight="1" x14ac:dyDescent="0.2">
      <c r="A77" s="132"/>
      <c r="B77" s="132"/>
      <c r="J77" s="418" t="s">
        <v>164</v>
      </c>
      <c r="K77" s="535">
        <f>COUNTIF(K4:K71,J77)</f>
        <v>5</v>
      </c>
      <c r="L77" s="595">
        <f t="shared" si="29"/>
        <v>0</v>
      </c>
      <c r="M77" s="596"/>
      <c r="N77" s="537">
        <f>SUMIF(O4:O71,+L77,T4:T71)</f>
        <v>0</v>
      </c>
      <c r="O77" s="162">
        <f t="shared" si="30"/>
        <v>0</v>
      </c>
      <c r="P77" s="144">
        <f>COUNTIF(O4:O71,L77)</f>
        <v>0</v>
      </c>
      <c r="Q77" s="134"/>
      <c r="R77" s="134"/>
      <c r="S77" s="99"/>
      <c r="T77" s="519"/>
      <c r="U77" s="519"/>
      <c r="V77" s="519"/>
      <c r="W77" s="100"/>
      <c r="X77" s="230">
        <f>COUNTIF(Z4:Z71,"CT (Consolidated Task)")</f>
        <v>0</v>
      </c>
      <c r="Y77" s="608" t="s">
        <v>168</v>
      </c>
      <c r="Z77" s="609"/>
      <c r="AA77" s="102"/>
      <c r="AB77" s="102"/>
    </row>
    <row r="78" spans="1:80" ht="16.5" customHeight="1" thickBot="1" x14ac:dyDescent="0.25">
      <c r="A78" s="132"/>
      <c r="B78" s="132"/>
      <c r="J78" s="418" t="s">
        <v>165</v>
      </c>
      <c r="K78" s="535">
        <f>COUNTIF(K4:K71,J78)</f>
        <v>6</v>
      </c>
      <c r="L78" s="595">
        <f t="shared" si="29"/>
        <v>0</v>
      </c>
      <c r="M78" s="596"/>
      <c r="N78" s="537">
        <f>SUMIF(O4:O71,+L78,T4:T71)</f>
        <v>0</v>
      </c>
      <c r="O78" s="162">
        <f t="shared" si="30"/>
        <v>0</v>
      </c>
      <c r="P78" s="144">
        <f>COUNTIF(O4:O71,L78)</f>
        <v>0</v>
      </c>
      <c r="Q78" s="134"/>
      <c r="R78" s="134"/>
      <c r="S78" s="517"/>
      <c r="W78" s="132"/>
      <c r="X78" s="230">
        <f>COUNTIF(Z4:Z71,"AM (Autonomous Maintenance)")</f>
        <v>0</v>
      </c>
      <c r="Y78" s="608" t="s">
        <v>172</v>
      </c>
      <c r="Z78" s="609"/>
      <c r="AA78" s="102"/>
      <c r="AB78" s="102"/>
    </row>
    <row r="79" spans="1:80" ht="15.75" customHeight="1" thickTop="1" thickBot="1" x14ac:dyDescent="0.25">
      <c r="A79" s="132"/>
      <c r="B79" s="132"/>
      <c r="J79" s="419" t="s">
        <v>64</v>
      </c>
      <c r="K79" s="136">
        <f>SUM(J70:J71)</f>
        <v>0</v>
      </c>
      <c r="L79" s="595">
        <f t="shared" si="29"/>
        <v>0</v>
      </c>
      <c r="M79" s="596"/>
      <c r="N79" s="537">
        <f>SUMIF(O4:O71,+L79,T4:T71)</f>
        <v>0</v>
      </c>
      <c r="O79" s="162">
        <f t="shared" si="30"/>
        <v>0</v>
      </c>
      <c r="P79" s="144">
        <f>COUNTIF(O4:O71,L79)</f>
        <v>0</v>
      </c>
      <c r="Q79" s="134"/>
      <c r="R79" s="134"/>
      <c r="S79" s="517"/>
      <c r="W79" s="132"/>
      <c r="X79" s="230">
        <f>COUNTIF(Z4:Z71,"CBT (Condition Based Maintenance)")</f>
        <v>0</v>
      </c>
      <c r="Y79" s="608" t="s">
        <v>173</v>
      </c>
      <c r="Z79" s="609"/>
      <c r="AA79" s="102"/>
      <c r="AB79" s="102"/>
    </row>
    <row r="80" spans="1:80" ht="15.75" customHeight="1" thickTop="1" x14ac:dyDescent="0.2">
      <c r="A80" s="132"/>
      <c r="B80" s="132"/>
      <c r="L80" s="595">
        <f t="shared" si="29"/>
        <v>0</v>
      </c>
      <c r="M80" s="596"/>
      <c r="N80" s="537">
        <f>SUMIF(O4:O71,+L80,T4:T71)</f>
        <v>0</v>
      </c>
      <c r="O80" s="162">
        <f t="shared" si="30"/>
        <v>0</v>
      </c>
      <c r="P80" s="144">
        <f>COUNTIF(O4:O71,L80)</f>
        <v>0</v>
      </c>
      <c r="Q80" s="134"/>
      <c r="R80" s="134"/>
      <c r="T80" s="447"/>
      <c r="W80" s="132"/>
      <c r="X80" s="231">
        <f>COUNTIF(Z4:Z71,"EH (Enhance Description)")</f>
        <v>0</v>
      </c>
      <c r="Y80" s="608" t="s">
        <v>176</v>
      </c>
      <c r="Z80" s="609"/>
      <c r="AA80" s="102"/>
      <c r="AB80" s="102"/>
    </row>
    <row r="81" spans="1:42" ht="16.5" customHeight="1" thickBot="1" x14ac:dyDescent="0.25">
      <c r="A81" s="132"/>
      <c r="B81" s="132"/>
      <c r="L81" s="601">
        <f t="shared" si="29"/>
        <v>0</v>
      </c>
      <c r="M81" s="602"/>
      <c r="N81" s="538">
        <f>SUMIF(O4:O71,+L81,T4:T71)</f>
        <v>0</v>
      </c>
      <c r="O81" s="163">
        <f t="shared" si="30"/>
        <v>0</v>
      </c>
      <c r="P81" s="157">
        <f>COUNTIF(O4:O71,L81)</f>
        <v>0</v>
      </c>
      <c r="Q81" s="134"/>
      <c r="R81" s="134"/>
      <c r="W81" s="132"/>
      <c r="X81" s="231">
        <f>COUNTIF(Z4:Z71,"SRD (scheduled discard)")</f>
        <v>0</v>
      </c>
      <c r="Y81" s="608" t="s">
        <v>174</v>
      </c>
      <c r="Z81" s="609"/>
      <c r="AA81" s="102"/>
      <c r="AB81" s="102"/>
    </row>
    <row r="82" spans="1:42" ht="17.25" customHeight="1" thickTop="1" thickBot="1" x14ac:dyDescent="0.25">
      <c r="A82" s="132"/>
      <c r="B82" s="132"/>
      <c r="L82" s="632" t="s">
        <v>64</v>
      </c>
      <c r="M82" s="633"/>
      <c r="N82" s="539">
        <f>SUM(N73:N81)</f>
        <v>2835</v>
      </c>
      <c r="O82" s="135">
        <f>SUM(O73:O81)</f>
        <v>47.25</v>
      </c>
      <c r="P82" s="148">
        <f>SUM(P73:P81)</f>
        <v>23</v>
      </c>
      <c r="Q82" s="518"/>
      <c r="R82" s="518"/>
      <c r="W82" s="132"/>
      <c r="X82" s="231">
        <f>COUNTIF(Z4:Z71,"RTF (Run to Failure)")</f>
        <v>0</v>
      </c>
      <c r="Y82" s="610" t="s">
        <v>169</v>
      </c>
      <c r="Z82" s="611"/>
      <c r="AA82" s="102"/>
      <c r="AB82" s="102"/>
    </row>
    <row r="83" spans="1:42" ht="16.5" thickTop="1" thickBot="1" x14ac:dyDescent="0.25">
      <c r="A83" s="132"/>
      <c r="B83" s="132"/>
      <c r="D83" s="101"/>
      <c r="H83" s="97"/>
      <c r="L83" s="102"/>
      <c r="M83" s="102"/>
      <c r="P83" s="101"/>
      <c r="W83" s="132"/>
      <c r="X83" s="231">
        <f>COUNTIF(Z4:Z71,"RD (Redesign)")</f>
        <v>0</v>
      </c>
      <c r="Y83" s="604" t="s">
        <v>175</v>
      </c>
      <c r="Z83" s="605"/>
      <c r="AA83" s="102"/>
      <c r="AB83" s="102"/>
    </row>
    <row r="84" spans="1:42" ht="17.25" thickTop="1" thickBot="1" x14ac:dyDescent="0.25">
      <c r="A84" s="132"/>
      <c r="B84" s="132"/>
      <c r="H84" s="97"/>
      <c r="L84" s="137" t="s">
        <v>74</v>
      </c>
      <c r="M84" s="137" t="s">
        <v>55</v>
      </c>
      <c r="N84" s="139" t="s">
        <v>76</v>
      </c>
      <c r="O84" s="138" t="s">
        <v>68</v>
      </c>
      <c r="P84" s="140" t="s">
        <v>40</v>
      </c>
      <c r="Q84" s="99"/>
      <c r="R84" s="99"/>
      <c r="W84" s="132"/>
      <c r="X84" s="232">
        <f>SUM(X72:X83)</f>
        <v>0</v>
      </c>
      <c r="Y84" s="606" t="s">
        <v>64</v>
      </c>
      <c r="Z84" s="607"/>
      <c r="AA84" s="102"/>
      <c r="AB84" s="102"/>
    </row>
    <row r="85" spans="1:42" ht="16.5" thickTop="1" x14ac:dyDescent="0.2">
      <c r="A85" s="132"/>
      <c r="B85" s="132"/>
      <c r="L85" s="142" t="s">
        <v>157</v>
      </c>
      <c r="M85" s="143">
        <v>0.2</v>
      </c>
      <c r="N85" s="152">
        <f>SUMIF(R4:R71,+M85,T4:T71)</f>
        <v>1820</v>
      </c>
      <c r="O85" s="156">
        <f>+N85/60</f>
        <v>30.333333333333332</v>
      </c>
      <c r="P85" s="159">
        <f>COUNTIF(R4:R71,+M85)</f>
        <v>7</v>
      </c>
      <c r="Q85" s="134"/>
      <c r="R85" s="134"/>
      <c r="T85" s="624" t="s">
        <v>148</v>
      </c>
      <c r="U85" s="625"/>
      <c r="W85" s="132"/>
      <c r="Y85" s="422"/>
      <c r="Z85" s="422"/>
    </row>
    <row r="86" spans="1:42" ht="16.5" thickBot="1" x14ac:dyDescent="0.25">
      <c r="A86" s="132"/>
      <c r="B86" s="132"/>
      <c r="L86" s="144" t="s">
        <v>81</v>
      </c>
      <c r="M86" s="144">
        <v>1</v>
      </c>
      <c r="N86" s="153">
        <f>SUMIF(R4:R71,+M86,T4:T71)</f>
        <v>416</v>
      </c>
      <c r="O86" s="154">
        <f t="shared" ref="O86:O96" si="31">+N86/60</f>
        <v>6.9333333333333336</v>
      </c>
      <c r="P86" s="146">
        <f>COUNTIF(R4:R71,+M86)</f>
        <v>4</v>
      </c>
      <c r="Q86" s="134"/>
      <c r="R86" s="134"/>
      <c r="T86" s="626"/>
      <c r="U86" s="627"/>
    </row>
    <row r="87" spans="1:42" ht="34.5" customHeight="1" x14ac:dyDescent="0.2">
      <c r="A87" s="132"/>
      <c r="B87" s="132"/>
      <c r="L87" s="144" t="s">
        <v>125</v>
      </c>
      <c r="M87" s="144">
        <v>4</v>
      </c>
      <c r="N87" s="153">
        <f>SUMIF(R4:R71,+M87,T4:T71)</f>
        <v>325</v>
      </c>
      <c r="O87" s="154">
        <f t="shared" si="31"/>
        <v>5.416666666666667</v>
      </c>
      <c r="P87" s="146">
        <f>COUNTIF(R4:R71,+M87)</f>
        <v>5</v>
      </c>
      <c r="Q87" s="134"/>
      <c r="R87" s="134"/>
      <c r="T87" s="480" t="s">
        <v>80</v>
      </c>
      <c r="U87" s="490" t="s">
        <v>80</v>
      </c>
      <c r="V87" s="486" t="s">
        <v>49</v>
      </c>
      <c r="W87" s="486" t="s">
        <v>50</v>
      </c>
      <c r="X87" s="496" t="s">
        <v>53</v>
      </c>
      <c r="Y87" s="496" t="s">
        <v>51</v>
      </c>
      <c r="Z87" s="486" t="s">
        <v>52</v>
      </c>
      <c r="AB87" s="127"/>
      <c r="AD87" s="194"/>
      <c r="AP87" s="104"/>
    </row>
    <row r="88" spans="1:42" ht="15.75" x14ac:dyDescent="0.2">
      <c r="A88" s="132"/>
      <c r="B88" s="132"/>
      <c r="L88" s="144" t="s">
        <v>126</v>
      </c>
      <c r="M88" s="144">
        <v>12</v>
      </c>
      <c r="N88" s="153">
        <f>SUMIF(R4:R71,+M88,T4:T71)</f>
        <v>0</v>
      </c>
      <c r="O88" s="154">
        <f t="shared" si="31"/>
        <v>0</v>
      </c>
      <c r="P88" s="146">
        <f>COUNTIF(R4:R71,+M88)</f>
        <v>0</v>
      </c>
      <c r="Q88" s="134"/>
      <c r="R88" s="134"/>
      <c r="T88" s="475" t="s">
        <v>157</v>
      </c>
      <c r="U88" s="128">
        <f>1/5</f>
        <v>0.2</v>
      </c>
      <c r="V88" s="487" t="s">
        <v>179</v>
      </c>
      <c r="W88" s="494" t="s">
        <v>41</v>
      </c>
      <c r="X88" s="497" t="s">
        <v>43</v>
      </c>
      <c r="Y88" s="497" t="s">
        <v>45</v>
      </c>
      <c r="Z88" s="530" t="s">
        <v>191</v>
      </c>
      <c r="AB88" s="127"/>
      <c r="AD88" s="194"/>
      <c r="AP88" s="104"/>
    </row>
    <row r="89" spans="1:42" ht="16.5" thickBot="1" x14ac:dyDescent="0.25">
      <c r="A89" s="132"/>
      <c r="B89" s="132"/>
      <c r="L89" s="144" t="s">
        <v>177</v>
      </c>
      <c r="M89" s="144">
        <v>26</v>
      </c>
      <c r="N89" s="153">
        <f>SUMIF(R4:R71,+M89,T4:T71)</f>
        <v>0</v>
      </c>
      <c r="O89" s="154">
        <f t="shared" si="31"/>
        <v>0</v>
      </c>
      <c r="P89" s="146">
        <f>COUNTIF(R4:R71,+M89)</f>
        <v>0</v>
      </c>
      <c r="Q89" s="134"/>
      <c r="R89" s="134"/>
      <c r="T89" s="476" t="s">
        <v>81</v>
      </c>
      <c r="U89" s="488">
        <v>1</v>
      </c>
      <c r="V89" s="491" t="s">
        <v>178</v>
      </c>
      <c r="W89" s="495" t="s">
        <v>42</v>
      </c>
      <c r="X89" s="498" t="s">
        <v>44</v>
      </c>
      <c r="Y89" s="497" t="s">
        <v>46</v>
      </c>
      <c r="Z89" s="530" t="s">
        <v>192</v>
      </c>
      <c r="AA89" s="104"/>
      <c r="AB89" s="194"/>
      <c r="AC89" s="194"/>
      <c r="AD89" s="194"/>
      <c r="AP89" s="104"/>
    </row>
    <row r="90" spans="1:42" ht="16.5" thickBot="1" x14ac:dyDescent="0.25">
      <c r="A90" s="132"/>
      <c r="B90" s="132"/>
      <c r="L90" s="144" t="s">
        <v>82</v>
      </c>
      <c r="M90" s="144">
        <v>52</v>
      </c>
      <c r="N90" s="153">
        <f>SUMIF(R4:R71,+M90,T4:T71)</f>
        <v>274</v>
      </c>
      <c r="O90" s="154">
        <f t="shared" si="31"/>
        <v>4.5666666666666664</v>
      </c>
      <c r="P90" s="146">
        <f>COUNTIF(R4:R71,+M90)</f>
        <v>7</v>
      </c>
      <c r="Q90" s="134"/>
      <c r="R90" s="134"/>
      <c r="T90" s="476" t="s">
        <v>125</v>
      </c>
      <c r="U90" s="488">
        <v>4</v>
      </c>
      <c r="V90" s="487" t="s">
        <v>180</v>
      </c>
      <c r="W90" s="474"/>
      <c r="X90" s="132"/>
      <c r="Y90" s="497" t="s">
        <v>48</v>
      </c>
      <c r="Z90" s="530" t="s">
        <v>193</v>
      </c>
      <c r="AA90" s="104"/>
      <c r="AB90" s="194"/>
      <c r="AC90" s="194"/>
      <c r="AD90" s="194"/>
      <c r="AP90" s="104"/>
    </row>
    <row r="91" spans="1:42" ht="16.5" thickBot="1" x14ac:dyDescent="0.25">
      <c r="A91" s="132"/>
      <c r="B91" s="132"/>
      <c r="L91" s="144"/>
      <c r="M91" s="144"/>
      <c r="N91" s="153">
        <f>SUMIF(R4:R71,+M91,T4:T71)</f>
        <v>0</v>
      </c>
      <c r="O91" s="154">
        <f t="shared" si="31"/>
        <v>0</v>
      </c>
      <c r="P91" s="146">
        <f>COUNTIF(R4:R71,+M91)</f>
        <v>0</v>
      </c>
      <c r="Q91" s="134"/>
      <c r="R91" s="134"/>
      <c r="T91" s="476" t="s">
        <v>126</v>
      </c>
      <c r="U91" s="488">
        <v>12</v>
      </c>
      <c r="V91" s="487"/>
      <c r="W91" s="514" t="s">
        <v>206</v>
      </c>
      <c r="X91" s="515"/>
      <c r="Y91" s="498" t="s">
        <v>47</v>
      </c>
      <c r="Z91" s="530" t="s">
        <v>194</v>
      </c>
      <c r="AA91" s="104"/>
      <c r="AB91" s="194"/>
      <c r="AC91" s="194"/>
      <c r="AD91" s="194"/>
      <c r="AP91" s="104"/>
    </row>
    <row r="92" spans="1:42" ht="16.5" thickBot="1" x14ac:dyDescent="0.25">
      <c r="A92" s="132"/>
      <c r="B92" s="132"/>
      <c r="C92" s="141"/>
      <c r="L92" s="144"/>
      <c r="M92" s="144"/>
      <c r="N92" s="153">
        <f>SUMIF(R4:R71,+M92,T4:T71)</f>
        <v>0</v>
      </c>
      <c r="O92" s="154">
        <f t="shared" si="31"/>
        <v>0</v>
      </c>
      <c r="P92" s="146">
        <f>COUNTIF(R4:R71,+M92)</f>
        <v>0</v>
      </c>
      <c r="Q92" s="134"/>
      <c r="R92" s="134"/>
      <c r="T92" s="475" t="s">
        <v>177</v>
      </c>
      <c r="U92" s="488">
        <v>26</v>
      </c>
      <c r="V92" s="491"/>
      <c r="W92" s="484" t="s">
        <v>236</v>
      </c>
      <c r="X92" s="479" t="s">
        <v>221</v>
      </c>
      <c r="Y92" s="132"/>
      <c r="Z92" s="530" t="s">
        <v>195</v>
      </c>
      <c r="AA92" s="132"/>
      <c r="AB92" s="104"/>
      <c r="AC92" s="194"/>
      <c r="AD92" s="194"/>
    </row>
    <row r="93" spans="1:42" ht="15.75" x14ac:dyDescent="0.2">
      <c r="A93" s="132"/>
      <c r="B93" s="132"/>
      <c r="C93" s="145"/>
      <c r="L93" s="144"/>
      <c r="M93" s="144"/>
      <c r="N93" s="155">
        <f>SUMIF(R4:R71,+M93,T4:T71)</f>
        <v>0</v>
      </c>
      <c r="O93" s="154">
        <f t="shared" si="31"/>
        <v>0</v>
      </c>
      <c r="P93" s="146">
        <f>COUNTIF(R4:R71,+M93)</f>
        <v>0</v>
      </c>
      <c r="Q93" s="134"/>
      <c r="R93" s="134"/>
      <c r="T93" s="476" t="s">
        <v>82</v>
      </c>
      <c r="U93" s="488">
        <v>52</v>
      </c>
      <c r="V93" s="487"/>
      <c r="W93" s="485">
        <v>1</v>
      </c>
      <c r="X93" s="128">
        <v>0.9</v>
      </c>
      <c r="Y93" s="496" t="s">
        <v>159</v>
      </c>
      <c r="Z93" s="530" t="s">
        <v>196</v>
      </c>
      <c r="AA93" s="132"/>
      <c r="AB93" s="104"/>
      <c r="AC93" s="194"/>
      <c r="AD93" s="194"/>
    </row>
    <row r="94" spans="1:42" ht="30" x14ac:dyDescent="0.2">
      <c r="A94" s="132"/>
      <c r="B94" s="132"/>
      <c r="C94" s="145"/>
      <c r="L94" s="144"/>
      <c r="M94" s="144"/>
      <c r="N94" s="155">
        <f>SUMIF(R4:R71,+M94,T4:T71)</f>
        <v>0</v>
      </c>
      <c r="O94" s="154">
        <f t="shared" si="31"/>
        <v>0</v>
      </c>
      <c r="P94" s="146">
        <f>COUNTIF(R4:R71,+M94)</f>
        <v>0</v>
      </c>
      <c r="Q94" s="134"/>
      <c r="R94" s="134"/>
      <c r="T94" s="475"/>
      <c r="U94" s="488"/>
      <c r="V94" s="492"/>
      <c r="W94" s="485">
        <v>2</v>
      </c>
      <c r="X94" s="128">
        <v>0.7</v>
      </c>
      <c r="Y94" s="500" t="s">
        <v>297</v>
      </c>
      <c r="Z94" s="530" t="s">
        <v>197</v>
      </c>
      <c r="AA94" s="132"/>
      <c r="AB94" s="104"/>
      <c r="AC94" s="194"/>
      <c r="AD94" s="194"/>
    </row>
    <row r="95" spans="1:42" ht="15.75" x14ac:dyDescent="0.2">
      <c r="A95" s="132"/>
      <c r="B95" s="132"/>
      <c r="C95" s="145"/>
      <c r="L95" s="144"/>
      <c r="M95" s="144"/>
      <c r="N95" s="155">
        <f>SUMIF(R4:R71,+M95,T4:T71)</f>
        <v>0</v>
      </c>
      <c r="O95" s="154">
        <f t="shared" si="31"/>
        <v>0</v>
      </c>
      <c r="P95" s="146">
        <f>COUNTIF(R4:R71,+M95)</f>
        <v>0</v>
      </c>
      <c r="Q95" s="134"/>
      <c r="R95" s="134"/>
      <c r="T95" s="475"/>
      <c r="U95" s="489"/>
      <c r="V95" s="492"/>
      <c r="W95" s="485">
        <v>3</v>
      </c>
      <c r="X95" s="128">
        <v>0.5</v>
      </c>
      <c r="Y95" s="500" t="s">
        <v>161</v>
      </c>
      <c r="Z95" s="530" t="s">
        <v>198</v>
      </c>
      <c r="AA95" s="132"/>
      <c r="AB95" s="104"/>
      <c r="AC95" s="194"/>
      <c r="AD95" s="194"/>
    </row>
    <row r="96" spans="1:42" ht="16.5" thickBot="1" x14ac:dyDescent="0.25">
      <c r="A96" s="132"/>
      <c r="B96" s="132"/>
      <c r="C96" s="145"/>
      <c r="L96" s="147"/>
      <c r="M96" s="147"/>
      <c r="N96" s="525">
        <f>SUMIF(R4:R71,+M96,T4:T71)</f>
        <v>0</v>
      </c>
      <c r="O96" s="526">
        <f t="shared" si="31"/>
        <v>0</v>
      </c>
      <c r="P96" s="172">
        <f>COUNTIF(R7:R71,+M96)</f>
        <v>0</v>
      </c>
      <c r="Q96" s="134"/>
      <c r="R96" s="134"/>
      <c r="T96" s="475"/>
      <c r="U96" s="489"/>
      <c r="V96" s="493"/>
      <c r="W96" s="485">
        <v>4</v>
      </c>
      <c r="X96" s="128">
        <v>0.3</v>
      </c>
      <c r="Y96" s="500" t="s">
        <v>162</v>
      </c>
      <c r="Z96" s="530" t="s">
        <v>199</v>
      </c>
      <c r="AA96" s="132"/>
      <c r="AB96" s="104"/>
      <c r="AC96" s="194"/>
      <c r="AD96" s="194"/>
    </row>
    <row r="97" spans="1:30" ht="17.25" thickTop="1" thickBot="1" x14ac:dyDescent="0.25">
      <c r="A97" s="132"/>
      <c r="B97" s="132"/>
      <c r="C97" s="145"/>
      <c r="L97" s="98"/>
      <c r="M97" s="148" t="s">
        <v>64</v>
      </c>
      <c r="N97" s="136">
        <f>SUM(N85:N96)</f>
        <v>2835</v>
      </c>
      <c r="O97" s="158">
        <f>SUM(O85:O96)</f>
        <v>47.25</v>
      </c>
      <c r="P97" s="135">
        <f>SUM(P85:P96)</f>
        <v>23</v>
      </c>
      <c r="Q97" s="518"/>
      <c r="R97" s="518"/>
      <c r="T97" s="475"/>
      <c r="U97" s="482"/>
      <c r="W97" s="477">
        <v>5</v>
      </c>
      <c r="X97" s="499">
        <v>0.1</v>
      </c>
      <c r="Y97" s="500" t="s">
        <v>163</v>
      </c>
      <c r="Z97" s="530" t="s">
        <v>202</v>
      </c>
      <c r="AA97" s="132"/>
      <c r="AB97" s="104"/>
      <c r="AC97" s="194"/>
      <c r="AD97" s="194"/>
    </row>
    <row r="98" spans="1:30" ht="15.75" thickTop="1" x14ac:dyDescent="0.2">
      <c r="A98" s="132"/>
      <c r="B98" s="132"/>
      <c r="C98" s="145"/>
      <c r="Q98" s="101"/>
      <c r="T98" s="476"/>
      <c r="U98" s="481"/>
      <c r="V98" s="104"/>
      <c r="W98" s="104"/>
      <c r="X98" s="104"/>
      <c r="Y98" s="501" t="s">
        <v>164</v>
      </c>
      <c r="Z98" s="530" t="s">
        <v>200</v>
      </c>
      <c r="AA98" s="104"/>
    </row>
    <row r="99" spans="1:30" ht="15.75" thickBot="1" x14ac:dyDescent="0.25">
      <c r="A99" s="132"/>
      <c r="B99" s="132"/>
      <c r="C99" s="145"/>
      <c r="Q99" s="101"/>
      <c r="T99" s="483"/>
      <c r="U99" s="478"/>
      <c r="X99" s="132"/>
      <c r="Y99" s="502" t="s">
        <v>165</v>
      </c>
      <c r="Z99" s="531" t="s">
        <v>201</v>
      </c>
      <c r="AA99" s="102"/>
    </row>
    <row r="100" spans="1:30" x14ac:dyDescent="0.2">
      <c r="C100" s="149"/>
      <c r="O100" s="97"/>
      <c r="P100" s="97"/>
      <c r="Q100" s="150"/>
      <c r="U100" s="100"/>
      <c r="W100" s="132"/>
      <c r="X100" s="132"/>
      <c r="Y100" s="132"/>
      <c r="AA100" s="132"/>
    </row>
    <row r="101" spans="1:30" x14ac:dyDescent="0.2">
      <c r="C101" s="149"/>
      <c r="Q101" s="101"/>
      <c r="U101" s="100"/>
      <c r="W101" s="132"/>
      <c r="X101" s="132"/>
      <c r="Y101" s="132"/>
      <c r="AA101" s="132"/>
    </row>
    <row r="102" spans="1:30" ht="15.75" x14ac:dyDescent="0.2">
      <c r="C102" s="141"/>
      <c r="D102" s="141"/>
      <c r="E102" s="141"/>
      <c r="F102" s="141"/>
      <c r="G102" s="141"/>
      <c r="U102" s="100"/>
      <c r="W102" s="132"/>
      <c r="Y102" s="132"/>
      <c r="AA102" s="132"/>
    </row>
    <row r="103" spans="1:30" ht="15.75" x14ac:dyDescent="0.2">
      <c r="C103" s="141"/>
      <c r="D103" s="141"/>
      <c r="E103" s="141"/>
      <c r="F103" s="141"/>
      <c r="G103" s="141"/>
      <c r="U103" s="100"/>
      <c r="W103" s="132"/>
      <c r="Y103" s="132"/>
      <c r="AA103" s="132"/>
    </row>
    <row r="104" spans="1:30" ht="15.75" x14ac:dyDescent="0.2">
      <c r="C104" s="141"/>
      <c r="D104" s="141"/>
      <c r="E104" s="141"/>
      <c r="F104" s="141"/>
      <c r="G104" s="141"/>
      <c r="U104" s="100"/>
      <c r="W104" s="132"/>
      <c r="Y104" s="132"/>
      <c r="AA104" s="132"/>
    </row>
    <row r="105" spans="1:30" ht="35.25" customHeight="1" x14ac:dyDescent="0.2">
      <c r="C105" s="134"/>
      <c r="D105" s="141"/>
      <c r="E105" s="141"/>
      <c r="F105" s="141"/>
      <c r="G105" s="141"/>
      <c r="X105" s="132"/>
      <c r="Z105" s="132"/>
    </row>
    <row r="106" spans="1:30" ht="53.25" customHeight="1" x14ac:dyDescent="0.2">
      <c r="C106" s="97"/>
      <c r="D106" s="97"/>
      <c r="E106" s="452"/>
      <c r="F106" s="452"/>
      <c r="G106" s="452"/>
      <c r="X106" s="132"/>
      <c r="Z106" s="132"/>
    </row>
    <row r="107" spans="1:30" ht="57.75" customHeight="1" x14ac:dyDescent="0.2">
      <c r="C107" s="97"/>
      <c r="D107" s="97"/>
      <c r="E107" s="452"/>
      <c r="F107" s="452"/>
      <c r="G107" s="452"/>
      <c r="X107" s="132"/>
      <c r="Z107" s="132"/>
    </row>
    <row r="108" spans="1:30" x14ac:dyDescent="0.2">
      <c r="C108" s="97"/>
      <c r="D108" s="97"/>
      <c r="E108" s="452"/>
      <c r="F108" s="452"/>
      <c r="G108" s="452"/>
      <c r="X108" s="132"/>
      <c r="Z108" s="132"/>
    </row>
    <row r="109" spans="1:30" x14ac:dyDescent="0.2">
      <c r="C109" s="97"/>
      <c r="D109" s="97"/>
      <c r="E109" s="452"/>
      <c r="F109" s="452"/>
      <c r="G109" s="452"/>
      <c r="X109" s="132"/>
      <c r="Z109" s="132"/>
    </row>
    <row r="110" spans="1:30" x14ac:dyDescent="0.2">
      <c r="C110" s="97"/>
      <c r="D110" s="97"/>
      <c r="E110" s="452"/>
      <c r="F110" s="452"/>
      <c r="G110" s="452"/>
      <c r="X110" s="132"/>
      <c r="Z110" s="132"/>
    </row>
    <row r="111" spans="1:30" x14ac:dyDescent="0.2">
      <c r="C111" s="97"/>
      <c r="D111" s="97"/>
      <c r="E111" s="452"/>
      <c r="F111" s="452"/>
      <c r="G111" s="452"/>
      <c r="X111" s="132"/>
      <c r="Z111" s="132"/>
    </row>
    <row r="112" spans="1:30" x14ac:dyDescent="0.2">
      <c r="C112" s="97"/>
      <c r="D112" s="97"/>
      <c r="E112" s="452"/>
      <c r="F112" s="452"/>
      <c r="G112" s="452"/>
      <c r="X112" s="132"/>
      <c r="Z112" s="132"/>
    </row>
    <row r="113" spans="3:26" x14ac:dyDescent="0.2">
      <c r="C113" s="97"/>
      <c r="D113" s="97"/>
      <c r="E113" s="452"/>
      <c r="F113" s="452"/>
      <c r="G113" s="452"/>
      <c r="X113" s="132"/>
      <c r="Z113" s="132"/>
    </row>
    <row r="114" spans="3:26" x14ac:dyDescent="0.2">
      <c r="C114" s="594"/>
      <c r="D114" s="603"/>
      <c r="E114" s="452"/>
      <c r="F114" s="452"/>
      <c r="G114" s="452"/>
      <c r="X114" s="132"/>
      <c r="Z114" s="132"/>
    </row>
    <row r="115" spans="3:26" x14ac:dyDescent="0.2">
      <c r="C115" s="594"/>
      <c r="D115" s="603"/>
      <c r="E115" s="452"/>
      <c r="F115" s="452"/>
      <c r="G115" s="452"/>
      <c r="T115" s="132"/>
      <c r="U115" s="102"/>
      <c r="V115" s="102"/>
      <c r="W115" s="102"/>
      <c r="X115" s="132"/>
      <c r="Z115" s="132"/>
    </row>
    <row r="116" spans="3:26" x14ac:dyDescent="0.2">
      <c r="W116" s="132"/>
      <c r="X116" s="132"/>
      <c r="Z116" s="132"/>
    </row>
    <row r="117" spans="3:26" x14ac:dyDescent="0.2">
      <c r="W117" s="132"/>
      <c r="X117" s="132"/>
      <c r="Z117" s="132"/>
    </row>
    <row r="118" spans="3:26" x14ac:dyDescent="0.2">
      <c r="W118" s="132"/>
      <c r="X118" s="132"/>
      <c r="Z118" s="132"/>
    </row>
    <row r="119" spans="3:26" x14ac:dyDescent="0.2">
      <c r="W119" s="132"/>
      <c r="X119" s="132"/>
      <c r="Z119" s="132"/>
    </row>
    <row r="120" spans="3:26" x14ac:dyDescent="0.2">
      <c r="W120" s="132"/>
      <c r="X120" s="132"/>
      <c r="Z120" s="132"/>
    </row>
    <row r="121" spans="3:26" x14ac:dyDescent="0.2">
      <c r="W121" s="132"/>
      <c r="X121" s="132"/>
      <c r="Z121" s="132"/>
    </row>
    <row r="122" spans="3:26" x14ac:dyDescent="0.2">
      <c r="W122" s="132"/>
      <c r="X122" s="132"/>
      <c r="Z122" s="132"/>
    </row>
    <row r="123" spans="3:26" x14ac:dyDescent="0.2">
      <c r="W123" s="132"/>
      <c r="X123" s="132"/>
      <c r="Z123" s="132"/>
    </row>
    <row r="124" spans="3:26" x14ac:dyDescent="0.2">
      <c r="W124" s="132"/>
      <c r="X124" s="132"/>
      <c r="Z124" s="132"/>
    </row>
    <row r="125" spans="3:26" x14ac:dyDescent="0.2">
      <c r="W125" s="132"/>
      <c r="X125" s="132"/>
      <c r="Z125" s="132"/>
    </row>
    <row r="126" spans="3:26" x14ac:dyDescent="0.2">
      <c r="W126" s="132"/>
      <c r="X126" s="132"/>
      <c r="Z126" s="132"/>
    </row>
    <row r="127" spans="3:26" x14ac:dyDescent="0.2">
      <c r="W127" s="132"/>
      <c r="X127" s="132"/>
      <c r="Z127" s="132"/>
    </row>
    <row r="128" spans="3:26" x14ac:dyDescent="0.2">
      <c r="W128" s="132"/>
      <c r="X128" s="132"/>
      <c r="Z128" s="132"/>
    </row>
    <row r="129" spans="17:26" x14ac:dyDescent="0.2">
      <c r="W129" s="132"/>
      <c r="X129" s="132"/>
      <c r="Z129" s="132"/>
    </row>
    <row r="130" spans="17:26" x14ac:dyDescent="0.2">
      <c r="W130" s="132"/>
      <c r="X130" s="132"/>
      <c r="Z130" s="132"/>
    </row>
    <row r="131" spans="17:26" x14ac:dyDescent="0.2">
      <c r="Q131" s="516"/>
      <c r="R131" s="516"/>
      <c r="W131" s="132"/>
      <c r="X131" s="132"/>
      <c r="Z131" s="132"/>
    </row>
    <row r="132" spans="17:26" x14ac:dyDescent="0.2">
      <c r="W132" s="132"/>
      <c r="X132" s="132"/>
      <c r="Z132" s="132"/>
    </row>
    <row r="133" spans="17:26" x14ac:dyDescent="0.2">
      <c r="W133" s="132"/>
      <c r="X133" s="132"/>
      <c r="Z133" s="132"/>
    </row>
    <row r="134" spans="17:26" x14ac:dyDescent="0.2">
      <c r="W134" s="132"/>
      <c r="X134" s="132"/>
      <c r="Z134" s="132"/>
    </row>
    <row r="135" spans="17:26" x14ac:dyDescent="0.2">
      <c r="W135" s="132"/>
      <c r="X135" s="132"/>
      <c r="Z135" s="132"/>
    </row>
    <row r="136" spans="17:26" x14ac:dyDescent="0.2">
      <c r="W136" s="132"/>
      <c r="X136" s="132"/>
      <c r="Z136" s="132"/>
    </row>
    <row r="137" spans="17:26" x14ac:dyDescent="0.2">
      <c r="W137" s="132"/>
      <c r="X137" s="132"/>
      <c r="Z137" s="132"/>
    </row>
    <row r="138" spans="17:26" x14ac:dyDescent="0.2">
      <c r="W138" s="132"/>
      <c r="X138" s="132"/>
      <c r="Y138" s="132"/>
      <c r="Z138" s="132"/>
    </row>
    <row r="139" spans="17:26" x14ac:dyDescent="0.2">
      <c r="W139" s="132"/>
      <c r="X139" s="132"/>
      <c r="Y139" s="132"/>
      <c r="Z139" s="132"/>
    </row>
    <row r="140" spans="17:26" x14ac:dyDescent="0.2">
      <c r="W140" s="132"/>
      <c r="X140" s="132"/>
      <c r="Y140" s="132"/>
      <c r="Z140" s="132"/>
    </row>
    <row r="141" spans="17:26" x14ac:dyDescent="0.2">
      <c r="W141" s="132"/>
      <c r="X141" s="132"/>
      <c r="Y141" s="132"/>
      <c r="Z141" s="132"/>
    </row>
    <row r="142" spans="17:26" x14ac:dyDescent="0.2">
      <c r="W142" s="132"/>
      <c r="X142" s="132"/>
      <c r="Y142" s="132"/>
      <c r="Z142" s="132"/>
    </row>
    <row r="143" spans="17:26" x14ac:dyDescent="0.2">
      <c r="W143" s="132"/>
      <c r="X143" s="132"/>
      <c r="Y143" s="132"/>
      <c r="Z143" s="132"/>
    </row>
    <row r="144" spans="17:26" x14ac:dyDescent="0.2">
      <c r="W144" s="132"/>
      <c r="X144" s="132"/>
      <c r="Y144" s="132"/>
      <c r="Z144" s="132"/>
    </row>
    <row r="145" spans="23:26" x14ac:dyDescent="0.2">
      <c r="W145" s="132"/>
      <c r="X145" s="132"/>
      <c r="Y145" s="132"/>
      <c r="Z145" s="132"/>
    </row>
    <row r="146" spans="23:26" x14ac:dyDescent="0.2">
      <c r="W146" s="132"/>
      <c r="X146" s="132"/>
      <c r="Y146" s="132"/>
      <c r="Z146" s="132"/>
    </row>
    <row r="147" spans="23:26" x14ac:dyDescent="0.2">
      <c r="W147" s="132"/>
      <c r="X147" s="132"/>
      <c r="Y147" s="132"/>
      <c r="Z147" s="132"/>
    </row>
    <row r="148" spans="23:26" x14ac:dyDescent="0.2">
      <c r="W148" s="132"/>
      <c r="X148" s="132"/>
      <c r="Y148" s="132"/>
      <c r="Z148" s="132"/>
    </row>
    <row r="149" spans="23:26" x14ac:dyDescent="0.2">
      <c r="W149" s="132"/>
      <c r="X149" s="132"/>
      <c r="Y149" s="132"/>
      <c r="Z149" s="132"/>
    </row>
    <row r="150" spans="23:26" x14ac:dyDescent="0.2">
      <c r="W150" s="132"/>
      <c r="X150" s="132"/>
      <c r="Y150" s="132"/>
      <c r="Z150" s="132"/>
    </row>
    <row r="151" spans="23:26" x14ac:dyDescent="0.2">
      <c r="W151" s="132"/>
      <c r="X151" s="132"/>
      <c r="Y151" s="132"/>
      <c r="Z151" s="132"/>
    </row>
    <row r="152" spans="23:26" x14ac:dyDescent="0.2">
      <c r="W152" s="132"/>
      <c r="X152" s="132"/>
      <c r="Y152" s="132"/>
      <c r="Z152" s="132"/>
    </row>
    <row r="153" spans="23:26" x14ac:dyDescent="0.2">
      <c r="W153" s="132"/>
      <c r="X153" s="132"/>
      <c r="Y153" s="132"/>
      <c r="Z153" s="132"/>
    </row>
    <row r="154" spans="23:26" x14ac:dyDescent="0.2">
      <c r="W154" s="132"/>
      <c r="X154" s="132"/>
      <c r="Y154" s="132"/>
      <c r="Z154" s="132"/>
    </row>
    <row r="155" spans="23:26" x14ac:dyDescent="0.2">
      <c r="W155" s="132"/>
      <c r="X155" s="132"/>
      <c r="Y155" s="132"/>
      <c r="Z155" s="132"/>
    </row>
    <row r="156" spans="23:26" x14ac:dyDescent="0.2">
      <c r="W156" s="132"/>
      <c r="X156" s="132"/>
      <c r="Y156" s="132"/>
      <c r="Z156" s="132"/>
    </row>
  </sheetData>
  <sheetProtection formatCells="0" formatRows="0" insertRows="0" deleteRows="0" sort="0"/>
  <sortState ref="A5:T58">
    <sortCondition ref="A5:A58"/>
  </sortState>
  <mergeCells count="43">
    <mergeCell ref="A1:G1"/>
    <mergeCell ref="E2:G2"/>
    <mergeCell ref="T85:U86"/>
    <mergeCell ref="T2:V2"/>
    <mergeCell ref="A2:D2"/>
    <mergeCell ref="L82:M82"/>
    <mergeCell ref="B13:B16"/>
    <mergeCell ref="B11:B12"/>
    <mergeCell ref="B9:B10"/>
    <mergeCell ref="B5:B8"/>
    <mergeCell ref="L13:L14"/>
    <mergeCell ref="M13:M15"/>
    <mergeCell ref="B17:B19"/>
    <mergeCell ref="AE1:AP1"/>
    <mergeCell ref="AE74:AH74"/>
    <mergeCell ref="AE2:AH2"/>
    <mergeCell ref="AM74:AP74"/>
    <mergeCell ref="Y76:Z76"/>
    <mergeCell ref="AK2:AP2"/>
    <mergeCell ref="Y72:Z72"/>
    <mergeCell ref="Y73:Z73"/>
    <mergeCell ref="Y74:Z74"/>
    <mergeCell ref="Y75:Z75"/>
    <mergeCell ref="Y83:Z83"/>
    <mergeCell ref="Y84:Z84"/>
    <mergeCell ref="Y77:Z77"/>
    <mergeCell ref="Y78:Z78"/>
    <mergeCell ref="Y82:Z82"/>
    <mergeCell ref="Y81:Z81"/>
    <mergeCell ref="Y79:Z79"/>
    <mergeCell ref="Y80:Z80"/>
    <mergeCell ref="C114:C115"/>
    <mergeCell ref="L76:M76"/>
    <mergeCell ref="L77:M77"/>
    <mergeCell ref="L78:M78"/>
    <mergeCell ref="L72:M72"/>
    <mergeCell ref="L73:M73"/>
    <mergeCell ref="L74:M74"/>
    <mergeCell ref="L75:M75"/>
    <mergeCell ref="L80:M80"/>
    <mergeCell ref="L81:M81"/>
    <mergeCell ref="L79:M79"/>
    <mergeCell ref="D114:D115"/>
  </mergeCells>
  <phoneticPr fontId="4" type="noConversion"/>
  <conditionalFormatting sqref="G5 G9:G70">
    <cfRule type="cellIs" dxfId="2" priority="4" operator="greaterThanOrEqual">
      <formula>2.4</formula>
    </cfRule>
  </conditionalFormatting>
  <conditionalFormatting sqref="G6:G7">
    <cfRule type="cellIs" dxfId="1" priority="3" operator="greaterThanOrEqual">
      <formula>2.4</formula>
    </cfRule>
  </conditionalFormatting>
  <conditionalFormatting sqref="G8">
    <cfRule type="cellIs" dxfId="0" priority="2" operator="greaterThanOrEqual">
      <formula>2.4</formula>
    </cfRule>
  </conditionalFormatting>
  <dataValidations count="11">
    <dataValidation type="list" allowBlank="1" showInputMessage="1" showErrorMessage="1" sqref="V92 O4:O71 V89">
      <formula1>$V$88:$V$96</formula1>
    </dataValidation>
    <dataValidation type="list" allowBlank="1" showInputMessage="1" showErrorMessage="1" sqref="K4">
      <formula1>W94:W99</formula1>
    </dataValidation>
    <dataValidation type="list" allowBlank="1" showInputMessage="1" showErrorMessage="1" sqref="E71 G6:G71">
      <formula1>#REF!</formula1>
    </dataValidation>
    <dataValidation type="list" allowBlank="1" showInputMessage="1" showErrorMessage="1" sqref="K5:K71">
      <formula1>$Y$94:$Y$99</formula1>
    </dataValidation>
    <dataValidation type="list" allowBlank="1" showInputMessage="1" showErrorMessage="1" sqref="R4:R71">
      <formula1>$U$88:$U$99</formula1>
    </dataValidation>
    <dataValidation type="list" allowBlank="1" showInputMessage="1" showErrorMessage="1" sqref="N4:N71">
      <formula1>$X$88:$X$89</formula1>
    </dataValidation>
    <dataValidation type="list" allowBlank="1" showInputMessage="1" showErrorMessage="1" sqref="P4:P71">
      <formula1>$W$88:$W$89</formula1>
    </dataValidation>
    <dataValidation type="list" allowBlank="1" showInputMessage="1" showErrorMessage="1" sqref="Z4:Z71">
      <formula1>$Z$88:$Z$99</formula1>
    </dataValidation>
    <dataValidation type="list" allowBlank="1" showInputMessage="1" showErrorMessage="1" sqref="D4:D71">
      <formula1>$Y$88:$Y$91</formula1>
    </dataValidation>
    <dataValidation type="list" allowBlank="1" showInputMessage="1" showErrorMessage="1" sqref="E4:E70">
      <formula1>$W$93:$W$97</formula1>
    </dataValidation>
    <dataValidation type="list" allowBlank="1" showInputMessage="1" showErrorMessage="1" sqref="F4:F71">
      <formula1>$X$93:$X$97</formula1>
    </dataValidation>
  </dataValidations>
  <printOptions horizontalCentered="1" gridLines="1"/>
  <pageMargins left="0.25" right="0.25" top="0.25" bottom="0.25" header="0" footer="0"/>
  <pageSetup paperSize="3" scale="68" fitToHeight="4" orientation="portrait" r:id="rId1"/>
  <headerFooter alignWithMargins="0">
    <oddFooter>&amp;C&amp;P of &amp;N&amp;R&amp;D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showGridLines="0" zoomScale="90" zoomScaleNormal="90" workbookViewId="0">
      <selection activeCell="G27" sqref="G27"/>
    </sheetView>
  </sheetViews>
  <sheetFormatPr defaultColWidth="8.85546875" defaultRowHeight="12.75" x14ac:dyDescent="0.2"/>
  <cols>
    <col min="1" max="1" width="4.140625" style="455" customWidth="1"/>
    <col min="2" max="2" width="12.85546875" style="455" customWidth="1"/>
    <col min="3" max="3" width="8.7109375" style="455" customWidth="1"/>
    <col min="4" max="4" width="9.42578125" style="455" customWidth="1"/>
    <col min="5" max="5" width="10.85546875" style="455" customWidth="1"/>
    <col min="6" max="6" width="8.28515625" style="455" customWidth="1"/>
    <col min="7" max="7" width="14.42578125" style="455" customWidth="1"/>
    <col min="8" max="8" width="1.7109375" style="455" customWidth="1"/>
    <col min="9" max="9" width="16.28515625" style="455" customWidth="1"/>
    <col min="10" max="11" width="10.42578125" style="455" customWidth="1"/>
    <col min="12" max="12" width="11" style="455" customWidth="1"/>
    <col min="13" max="13" width="12.42578125" style="455" customWidth="1"/>
    <col min="14" max="14" width="14.7109375" style="455" customWidth="1"/>
    <col min="15" max="16384" width="8.85546875" style="455"/>
  </cols>
  <sheetData>
    <row r="2" spans="2:14" ht="25.9" customHeight="1" x14ac:dyDescent="0.2">
      <c r="B2" s="659" t="s">
        <v>206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1"/>
    </row>
    <row r="3" spans="2:14" ht="38.25" x14ac:dyDescent="0.2">
      <c r="B3" s="459" t="s">
        <v>203</v>
      </c>
      <c r="C3" s="460">
        <v>0.9</v>
      </c>
      <c r="D3" s="460">
        <v>1.8</v>
      </c>
      <c r="E3" s="461">
        <v>2.7</v>
      </c>
      <c r="F3" s="461">
        <v>3.5</v>
      </c>
      <c r="G3" s="461">
        <v>4.5</v>
      </c>
      <c r="H3" s="507"/>
      <c r="I3" s="646" t="s">
        <v>204</v>
      </c>
      <c r="J3" s="646"/>
      <c r="K3" s="646"/>
      <c r="L3" s="454" t="s">
        <v>205</v>
      </c>
      <c r="M3" s="454" t="s">
        <v>206</v>
      </c>
    </row>
    <row r="4" spans="2:14" ht="25.5" x14ac:dyDescent="0.2">
      <c r="B4" s="459" t="s">
        <v>207</v>
      </c>
      <c r="C4" s="462">
        <v>0.7</v>
      </c>
      <c r="D4" s="460">
        <v>1.4</v>
      </c>
      <c r="E4" s="460">
        <v>2.1</v>
      </c>
      <c r="F4" s="461">
        <v>2.8</v>
      </c>
      <c r="G4" s="461">
        <v>3.5</v>
      </c>
      <c r="H4" s="507"/>
      <c r="I4" s="647" t="s">
        <v>256</v>
      </c>
      <c r="J4" s="648"/>
      <c r="K4" s="649"/>
      <c r="L4" s="653" t="s">
        <v>208</v>
      </c>
      <c r="M4" s="654" t="s">
        <v>245</v>
      </c>
    </row>
    <row r="5" spans="2:14" ht="25.5" x14ac:dyDescent="0.2">
      <c r="B5" s="459" t="s">
        <v>209</v>
      </c>
      <c r="C5" s="462">
        <v>0.5</v>
      </c>
      <c r="D5" s="462">
        <v>1</v>
      </c>
      <c r="E5" s="460">
        <v>1.5</v>
      </c>
      <c r="F5" s="460">
        <v>2</v>
      </c>
      <c r="G5" s="461">
        <v>2.5</v>
      </c>
      <c r="H5" s="507"/>
      <c r="I5" s="650"/>
      <c r="J5" s="651"/>
      <c r="K5" s="652"/>
      <c r="L5" s="653"/>
      <c r="M5" s="655"/>
    </row>
    <row r="6" spans="2:14" ht="26.45" customHeight="1" x14ac:dyDescent="0.2">
      <c r="B6" s="459" t="s">
        <v>210</v>
      </c>
      <c r="C6" s="462">
        <v>0.3</v>
      </c>
      <c r="D6" s="462">
        <v>0.6</v>
      </c>
      <c r="E6" s="460">
        <v>0.9</v>
      </c>
      <c r="F6" s="460">
        <v>1.2</v>
      </c>
      <c r="G6" s="460">
        <v>1.5</v>
      </c>
      <c r="H6" s="507"/>
      <c r="I6" s="656" t="s">
        <v>211</v>
      </c>
      <c r="J6" s="656"/>
      <c r="K6" s="656"/>
      <c r="L6" s="657" t="s">
        <v>212</v>
      </c>
      <c r="M6" s="654" t="s">
        <v>246</v>
      </c>
    </row>
    <row r="7" spans="2:14" ht="25.5" x14ac:dyDescent="0.2">
      <c r="B7" s="459" t="s">
        <v>213</v>
      </c>
      <c r="C7" s="462">
        <v>0.1</v>
      </c>
      <c r="D7" s="462">
        <v>0.2</v>
      </c>
      <c r="E7" s="462">
        <v>0.3</v>
      </c>
      <c r="F7" s="462">
        <v>0.4</v>
      </c>
      <c r="G7" s="460">
        <v>0.5</v>
      </c>
      <c r="H7" s="507"/>
      <c r="I7" s="656"/>
      <c r="J7" s="656"/>
      <c r="K7" s="656"/>
      <c r="L7" s="658"/>
      <c r="M7" s="655"/>
    </row>
    <row r="8" spans="2:14" x14ac:dyDescent="0.2">
      <c r="B8" s="508"/>
      <c r="C8" s="454" t="s">
        <v>214</v>
      </c>
      <c r="D8" s="454" t="s">
        <v>215</v>
      </c>
      <c r="E8" s="454" t="s">
        <v>216</v>
      </c>
      <c r="F8" s="454" t="s">
        <v>217</v>
      </c>
      <c r="G8" s="454" t="s">
        <v>218</v>
      </c>
      <c r="H8" s="507"/>
      <c r="I8" s="668" t="s">
        <v>257</v>
      </c>
      <c r="J8" s="668"/>
      <c r="K8" s="668"/>
      <c r="L8" s="669" t="s">
        <v>219</v>
      </c>
      <c r="M8" s="654" t="s">
        <v>220</v>
      </c>
    </row>
    <row r="9" spans="2:14" x14ac:dyDescent="0.2">
      <c r="B9" s="508"/>
      <c r="C9" s="454">
        <v>1</v>
      </c>
      <c r="D9" s="454">
        <v>2</v>
      </c>
      <c r="E9" s="454">
        <v>3</v>
      </c>
      <c r="F9" s="454">
        <v>4</v>
      </c>
      <c r="G9" s="454">
        <v>5</v>
      </c>
      <c r="H9" s="507"/>
      <c r="I9" s="668"/>
      <c r="J9" s="668"/>
      <c r="K9" s="668"/>
      <c r="L9" s="670"/>
      <c r="M9" s="655"/>
    </row>
    <row r="10" spans="2:14" x14ac:dyDescent="0.2">
      <c r="B10" s="509"/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10"/>
    </row>
    <row r="11" spans="2:14" ht="13.15" customHeight="1" x14ac:dyDescent="0.2">
      <c r="B11" s="671" t="s">
        <v>221</v>
      </c>
      <c r="C11" s="671"/>
      <c r="D11" s="671"/>
      <c r="E11" s="671"/>
      <c r="F11" s="671"/>
      <c r="G11" s="671"/>
      <c r="H11" s="507"/>
      <c r="I11" s="671" t="s">
        <v>222</v>
      </c>
      <c r="J11" s="671"/>
      <c r="K11" s="671"/>
      <c r="L11" s="671"/>
      <c r="M11" s="671"/>
      <c r="N11" s="456"/>
    </row>
    <row r="12" spans="2:14" ht="38.25" x14ac:dyDescent="0.2">
      <c r="B12" s="463" t="s">
        <v>203</v>
      </c>
      <c r="C12" s="645" t="s">
        <v>223</v>
      </c>
      <c r="D12" s="645"/>
      <c r="E12" s="645"/>
      <c r="F12" s="645"/>
      <c r="G12" s="645"/>
      <c r="H12" s="507"/>
      <c r="I12" s="464" t="s">
        <v>224</v>
      </c>
      <c r="J12" s="645" t="s">
        <v>225</v>
      </c>
      <c r="K12" s="645"/>
      <c r="L12" s="645"/>
      <c r="M12" s="645"/>
      <c r="N12" s="457"/>
    </row>
    <row r="13" spans="2:14" ht="25.5" x14ac:dyDescent="0.2">
      <c r="B13" s="459" t="s">
        <v>207</v>
      </c>
      <c r="C13" s="656" t="s">
        <v>226</v>
      </c>
      <c r="D13" s="656"/>
      <c r="E13" s="656"/>
      <c r="F13" s="656"/>
      <c r="G13" s="656"/>
      <c r="H13" s="507"/>
      <c r="I13" s="465" t="s">
        <v>227</v>
      </c>
      <c r="J13" s="656" t="s">
        <v>228</v>
      </c>
      <c r="K13" s="656"/>
      <c r="L13" s="656"/>
      <c r="M13" s="656"/>
      <c r="N13" s="458"/>
    </row>
    <row r="14" spans="2:14" ht="26.45" customHeight="1" x14ac:dyDescent="0.2">
      <c r="B14" s="459" t="s">
        <v>209</v>
      </c>
      <c r="C14" s="656" t="s">
        <v>229</v>
      </c>
      <c r="D14" s="656"/>
      <c r="E14" s="656"/>
      <c r="F14" s="656"/>
      <c r="G14" s="656"/>
      <c r="H14" s="507"/>
      <c r="I14" s="465" t="s">
        <v>230</v>
      </c>
      <c r="J14" s="656" t="s">
        <v>255</v>
      </c>
      <c r="K14" s="656"/>
      <c r="L14" s="656"/>
      <c r="M14" s="656"/>
      <c r="N14" s="458"/>
    </row>
    <row r="15" spans="2:14" ht="26.45" customHeight="1" x14ac:dyDescent="0.2">
      <c r="B15" s="459" t="s">
        <v>210</v>
      </c>
      <c r="C15" s="656" t="s">
        <v>231</v>
      </c>
      <c r="D15" s="656"/>
      <c r="E15" s="656"/>
      <c r="F15" s="656"/>
      <c r="G15" s="656"/>
      <c r="H15" s="507"/>
      <c r="I15" s="465" t="s">
        <v>232</v>
      </c>
      <c r="J15" s="656" t="s">
        <v>233</v>
      </c>
      <c r="K15" s="656"/>
      <c r="L15" s="656"/>
      <c r="M15" s="656"/>
      <c r="N15" s="458"/>
    </row>
    <row r="16" spans="2:14" ht="25.5" x14ac:dyDescent="0.2">
      <c r="B16" s="459" t="s">
        <v>213</v>
      </c>
      <c r="C16" s="656" t="s">
        <v>234</v>
      </c>
      <c r="D16" s="656"/>
      <c r="E16" s="656"/>
      <c r="F16" s="656"/>
      <c r="G16" s="656"/>
      <c r="H16" s="507"/>
      <c r="I16" s="465" t="s">
        <v>235</v>
      </c>
      <c r="J16" s="656" t="s">
        <v>258</v>
      </c>
      <c r="K16" s="656"/>
      <c r="L16" s="656"/>
      <c r="M16" s="656"/>
      <c r="N16" s="458"/>
    </row>
    <row r="17" spans="2:13" x14ac:dyDescent="0.2">
      <c r="B17" s="662" t="s">
        <v>238</v>
      </c>
      <c r="C17" s="663"/>
      <c r="D17" s="663"/>
      <c r="E17" s="663"/>
      <c r="F17" s="663"/>
      <c r="G17" s="663"/>
      <c r="H17" s="663"/>
      <c r="I17" s="663"/>
      <c r="J17" s="663"/>
      <c r="K17" s="663"/>
      <c r="L17" s="663"/>
      <c r="M17" s="664"/>
    </row>
    <row r="18" spans="2:13" x14ac:dyDescent="0.2">
      <c r="B18" s="665"/>
      <c r="C18" s="666"/>
      <c r="D18" s="666"/>
      <c r="E18" s="666"/>
      <c r="F18" s="666"/>
      <c r="G18" s="666"/>
      <c r="H18" s="666"/>
      <c r="I18" s="666"/>
      <c r="J18" s="666"/>
      <c r="K18" s="666"/>
      <c r="L18" s="666"/>
      <c r="M18" s="667"/>
    </row>
  </sheetData>
  <mergeCells count="24">
    <mergeCell ref="C16:G16"/>
    <mergeCell ref="J16:M16"/>
    <mergeCell ref="B2:M2"/>
    <mergeCell ref="B17:M18"/>
    <mergeCell ref="C13:G13"/>
    <mergeCell ref="J13:M13"/>
    <mergeCell ref="C14:G14"/>
    <mergeCell ref="J14:M14"/>
    <mergeCell ref="C15:G15"/>
    <mergeCell ref="J15:M15"/>
    <mergeCell ref="I8:K9"/>
    <mergeCell ref="L8:L9"/>
    <mergeCell ref="M8:M9"/>
    <mergeCell ref="B11:G11"/>
    <mergeCell ref="I11:M11"/>
    <mergeCell ref="C12:G12"/>
    <mergeCell ref="J12:M12"/>
    <mergeCell ref="I3:K3"/>
    <mergeCell ref="I4:K5"/>
    <mergeCell ref="L4:L5"/>
    <mergeCell ref="M4:M5"/>
    <mergeCell ref="I6:K7"/>
    <mergeCell ref="L6:L7"/>
    <mergeCell ref="M6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140"/>
  <sheetViews>
    <sheetView topLeftCell="A43" workbookViewId="0">
      <selection activeCell="O65" sqref="O65"/>
    </sheetView>
  </sheetViews>
  <sheetFormatPr defaultRowHeight="12.75" x14ac:dyDescent="0.2"/>
  <cols>
    <col min="1" max="2" width="5" customWidth="1"/>
    <col min="3" max="3" width="29.28515625" customWidth="1"/>
    <col min="4" max="4" width="9.42578125" customWidth="1"/>
    <col min="5" max="5" width="12.85546875" customWidth="1"/>
    <col min="6" max="6" width="10.140625" customWidth="1"/>
    <col min="7" max="7" width="10.85546875" customWidth="1"/>
    <col min="8" max="8" width="12" customWidth="1"/>
    <col min="9" max="9" width="11.85546875" customWidth="1"/>
    <col min="10" max="10" width="11.5703125" customWidth="1"/>
    <col min="11" max="11" width="13.42578125" customWidth="1"/>
    <col min="12" max="12" width="9.85546875" customWidth="1"/>
    <col min="13" max="13" width="11.42578125" customWidth="1"/>
    <col min="16" max="16" width="8.7109375" customWidth="1"/>
    <col min="17" max="17" width="4.5703125" customWidth="1"/>
    <col min="18" max="18" width="29.85546875" customWidth="1"/>
    <col min="19" max="19" width="20" customWidth="1"/>
    <col min="20" max="20" width="5.42578125" customWidth="1"/>
    <col min="21" max="22" width="25.28515625" customWidth="1"/>
    <col min="23" max="23" width="16.28515625" customWidth="1"/>
    <col min="24" max="24" width="19.28515625" customWidth="1"/>
    <col min="25" max="25" width="15.85546875" customWidth="1"/>
    <col min="26" max="26" width="18.85546875" customWidth="1"/>
    <col min="28" max="28" width="13.5703125" customWidth="1"/>
  </cols>
  <sheetData>
    <row r="1" spans="1:17" ht="13.5" thickBot="1" x14ac:dyDescent="0.25">
      <c r="A1" s="374"/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</row>
    <row r="2" spans="1:17" ht="14.25" thickTop="1" thickBot="1" x14ac:dyDescent="0.25">
      <c r="A2" s="374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374"/>
    </row>
    <row r="3" spans="1:17" ht="21.75" thickTop="1" thickBot="1" x14ac:dyDescent="0.35">
      <c r="A3" s="374"/>
      <c r="B3" s="51"/>
      <c r="C3" s="672" t="s">
        <v>56</v>
      </c>
      <c r="D3" s="673"/>
      <c r="E3" s="674"/>
      <c r="F3" s="46"/>
      <c r="H3" s="46"/>
      <c r="I3" s="46"/>
      <c r="J3" s="46"/>
      <c r="K3" s="46"/>
      <c r="L3" s="46"/>
      <c r="M3" s="46"/>
      <c r="N3" s="46"/>
      <c r="O3" s="46"/>
      <c r="P3" s="52"/>
      <c r="Q3" s="374"/>
    </row>
    <row r="4" spans="1:17" ht="16.5" thickTop="1" x14ac:dyDescent="0.25">
      <c r="A4" s="375"/>
      <c r="B4" s="53"/>
      <c r="C4" s="88" t="s">
        <v>63</v>
      </c>
      <c r="D4" s="89" t="s">
        <v>64</v>
      </c>
      <c r="E4" s="198" t="s">
        <v>0</v>
      </c>
      <c r="F4" s="46"/>
      <c r="G4" s="59"/>
      <c r="H4" s="59"/>
      <c r="I4" s="59"/>
      <c r="J4" s="59"/>
      <c r="K4" s="59"/>
      <c r="L4" s="46"/>
      <c r="M4" s="46"/>
      <c r="N4" s="46"/>
      <c r="O4" s="46"/>
      <c r="P4" s="52"/>
      <c r="Q4" s="374"/>
    </row>
    <row r="5" spans="1:17" ht="17.25" customHeight="1" x14ac:dyDescent="0.25">
      <c r="A5" s="375"/>
      <c r="B5" s="53"/>
      <c r="C5" s="421" t="s">
        <v>106</v>
      </c>
      <c r="D5" s="90">
        <f>+'PMO Worksheet'!X72</f>
        <v>0</v>
      </c>
      <c r="E5" s="202" t="e">
        <f>+D5/$D$17</f>
        <v>#DIV/0!</v>
      </c>
      <c r="F5" s="46"/>
      <c r="G5" s="60"/>
      <c r="H5" s="60"/>
      <c r="I5" s="60"/>
      <c r="J5" s="61"/>
      <c r="K5" s="60"/>
      <c r="L5" s="46"/>
      <c r="M5" s="46"/>
      <c r="N5" s="46"/>
      <c r="O5" s="46"/>
      <c r="P5" s="52"/>
      <c r="Q5" s="374"/>
    </row>
    <row r="6" spans="1:17" ht="16.5" customHeight="1" x14ac:dyDescent="0.2">
      <c r="A6" s="375"/>
      <c r="B6" s="53"/>
      <c r="C6" s="421" t="s">
        <v>181</v>
      </c>
      <c r="D6" s="90">
        <f>+'PMO Worksheet'!X73</f>
        <v>0</v>
      </c>
      <c r="E6" s="200" t="e">
        <f t="shared" ref="E6:E16" si="0">+D6/$D$17</f>
        <v>#DIV/0!</v>
      </c>
      <c r="F6" s="46"/>
      <c r="G6" s="234"/>
      <c r="H6" s="234"/>
      <c r="I6" s="234"/>
      <c r="J6" s="69"/>
      <c r="K6" s="372"/>
      <c r="L6" s="46"/>
      <c r="M6" s="46"/>
      <c r="N6" s="46"/>
      <c r="O6" s="46"/>
      <c r="P6" s="52"/>
      <c r="Q6" s="374"/>
    </row>
    <row r="7" spans="1:17" ht="15" customHeight="1" x14ac:dyDescent="0.2">
      <c r="A7" s="375"/>
      <c r="B7" s="53"/>
      <c r="C7" s="421" t="s">
        <v>182</v>
      </c>
      <c r="D7" s="90">
        <f>+'PMO Worksheet'!X74</f>
        <v>0</v>
      </c>
      <c r="E7" s="202" t="e">
        <f t="shared" si="0"/>
        <v>#DIV/0!</v>
      </c>
      <c r="F7" s="46"/>
      <c r="G7" s="234"/>
      <c r="H7" s="234"/>
      <c r="I7" s="234"/>
      <c r="J7" s="69"/>
      <c r="K7" s="372"/>
      <c r="L7" s="46"/>
      <c r="M7" s="46"/>
      <c r="N7" s="46"/>
      <c r="O7" s="46"/>
      <c r="P7" s="52"/>
      <c r="Q7" s="374"/>
    </row>
    <row r="8" spans="1:17" ht="15" customHeight="1" x14ac:dyDescent="0.2">
      <c r="A8" s="375"/>
      <c r="B8" s="53"/>
      <c r="C8" s="421" t="s">
        <v>183</v>
      </c>
      <c r="D8" s="90">
        <f>+'PMO Worksheet'!X75</f>
        <v>0</v>
      </c>
      <c r="E8" s="202" t="e">
        <f t="shared" si="0"/>
        <v>#DIV/0!</v>
      </c>
      <c r="F8" s="46"/>
      <c r="G8" s="234"/>
      <c r="H8" s="234"/>
      <c r="I8" s="234"/>
      <c r="J8" s="69"/>
      <c r="K8" s="372"/>
      <c r="L8" s="46"/>
      <c r="M8" s="46"/>
      <c r="N8" s="46"/>
      <c r="O8" s="46"/>
      <c r="P8" s="52"/>
      <c r="Q8" s="374"/>
    </row>
    <row r="9" spans="1:17" ht="15.75" customHeight="1" x14ac:dyDescent="0.2">
      <c r="A9" s="375"/>
      <c r="B9" s="53"/>
      <c r="C9" s="421" t="s">
        <v>184</v>
      </c>
      <c r="D9" s="90">
        <f>+'PMO Worksheet'!X76</f>
        <v>0</v>
      </c>
      <c r="E9" s="202" t="e">
        <f t="shared" si="0"/>
        <v>#DIV/0!</v>
      </c>
      <c r="F9" s="46"/>
      <c r="G9" s="234"/>
      <c r="H9" s="234"/>
      <c r="I9" s="234"/>
      <c r="J9" s="69"/>
      <c r="K9" s="372"/>
      <c r="L9" s="46"/>
      <c r="M9" s="46"/>
      <c r="N9" s="46"/>
      <c r="O9" s="46"/>
      <c r="P9" s="52"/>
      <c r="Q9" s="374"/>
    </row>
    <row r="10" spans="1:17" ht="15.75" customHeight="1" x14ac:dyDescent="0.2">
      <c r="A10" s="375"/>
      <c r="B10" s="53"/>
      <c r="C10" s="421" t="s">
        <v>185</v>
      </c>
      <c r="D10" s="90">
        <f>+'PMO Worksheet'!X77</f>
        <v>0</v>
      </c>
      <c r="E10" s="202" t="e">
        <f t="shared" si="0"/>
        <v>#DIV/0!</v>
      </c>
      <c r="F10" s="46"/>
      <c r="G10" s="234"/>
      <c r="H10" s="234"/>
      <c r="I10" s="234"/>
      <c r="J10" s="69"/>
      <c r="K10" s="372"/>
      <c r="L10" s="46"/>
      <c r="M10" s="46"/>
      <c r="N10" s="46"/>
      <c r="O10" s="46"/>
      <c r="P10" s="52"/>
      <c r="Q10" s="374"/>
    </row>
    <row r="11" spans="1:17" ht="15" customHeight="1" x14ac:dyDescent="0.2">
      <c r="A11" s="375"/>
      <c r="B11" s="53"/>
      <c r="C11" s="421" t="s">
        <v>91</v>
      </c>
      <c r="D11" s="90">
        <f>+'PMO Worksheet'!X78</f>
        <v>0</v>
      </c>
      <c r="E11" s="202" t="e">
        <f t="shared" si="0"/>
        <v>#DIV/0!</v>
      </c>
      <c r="F11" s="46"/>
      <c r="G11" s="234"/>
      <c r="H11" s="234"/>
      <c r="I11" s="234"/>
      <c r="J11" s="69"/>
      <c r="K11" s="372"/>
      <c r="L11" s="46"/>
      <c r="M11" s="46"/>
      <c r="N11" s="46"/>
      <c r="O11" s="46"/>
      <c r="P11" s="52"/>
      <c r="Q11" s="374"/>
    </row>
    <row r="12" spans="1:17" ht="15.75" customHeight="1" x14ac:dyDescent="0.2">
      <c r="A12" s="375"/>
      <c r="B12" s="53"/>
      <c r="C12" s="421" t="s">
        <v>186</v>
      </c>
      <c r="D12" s="90">
        <f>+'PMO Worksheet'!X79</f>
        <v>0</v>
      </c>
      <c r="E12" s="202" t="e">
        <f t="shared" si="0"/>
        <v>#DIV/0!</v>
      </c>
      <c r="F12" s="46"/>
      <c r="G12" s="234"/>
      <c r="H12" s="234"/>
      <c r="I12" s="234"/>
      <c r="J12" s="69"/>
      <c r="K12" s="372"/>
      <c r="L12" s="46"/>
      <c r="M12" s="46"/>
      <c r="N12" s="46"/>
      <c r="O12" s="46"/>
      <c r="P12" s="52"/>
      <c r="Q12" s="374"/>
    </row>
    <row r="13" spans="1:17" ht="15.75" customHeight="1" x14ac:dyDescent="0.2">
      <c r="A13" s="375"/>
      <c r="B13" s="53"/>
      <c r="C13" s="421" t="s">
        <v>187</v>
      </c>
      <c r="D13" s="90">
        <f>+'PMO Worksheet'!X80</f>
        <v>0</v>
      </c>
      <c r="E13" s="201" t="e">
        <f t="shared" si="0"/>
        <v>#DIV/0!</v>
      </c>
      <c r="F13" s="46"/>
      <c r="G13" s="233"/>
      <c r="H13" s="233"/>
      <c r="I13" s="233"/>
      <c r="J13" s="69"/>
      <c r="K13" s="372"/>
      <c r="L13" s="46"/>
      <c r="M13" s="46"/>
      <c r="N13" s="46"/>
      <c r="O13" s="46"/>
      <c r="P13" s="52"/>
      <c r="Q13" s="374"/>
    </row>
    <row r="14" spans="1:17" ht="15.75" customHeight="1" x14ac:dyDescent="0.2">
      <c r="A14" s="375"/>
      <c r="B14" s="53"/>
      <c r="C14" s="421" t="s">
        <v>188</v>
      </c>
      <c r="D14" s="90">
        <f>+'PMO Worksheet'!X81</f>
        <v>0</v>
      </c>
      <c r="E14" s="201" t="e">
        <f t="shared" si="0"/>
        <v>#DIV/0!</v>
      </c>
      <c r="F14" s="46"/>
      <c r="G14" s="233"/>
      <c r="H14" s="233"/>
      <c r="I14" s="233"/>
      <c r="J14" s="69"/>
      <c r="K14" s="372"/>
      <c r="L14" s="46"/>
      <c r="M14" s="46"/>
      <c r="N14" s="46"/>
      <c r="O14" s="46"/>
      <c r="P14" s="52"/>
      <c r="Q14" s="374"/>
    </row>
    <row r="15" spans="1:17" ht="15" x14ac:dyDescent="0.2">
      <c r="A15" s="375"/>
      <c r="B15" s="53"/>
      <c r="C15" s="421" t="s">
        <v>189</v>
      </c>
      <c r="D15" s="90">
        <f>+'PMO Worksheet'!X82</f>
        <v>0</v>
      </c>
      <c r="E15" s="201" t="e">
        <f t="shared" si="0"/>
        <v>#DIV/0!</v>
      </c>
      <c r="F15" s="46"/>
      <c r="G15" s="234"/>
      <c r="H15" s="234"/>
      <c r="I15" s="234"/>
      <c r="J15" s="69"/>
      <c r="K15" s="372"/>
      <c r="L15" s="46"/>
      <c r="M15" s="46"/>
      <c r="N15" s="46"/>
      <c r="O15" s="46"/>
      <c r="P15" s="52"/>
      <c r="Q15" s="374"/>
    </row>
    <row r="16" spans="1:17" ht="17.25" customHeight="1" thickBot="1" x14ac:dyDescent="0.25">
      <c r="A16" s="375"/>
      <c r="B16" s="53"/>
      <c r="C16" s="420" t="s">
        <v>190</v>
      </c>
      <c r="D16" s="91">
        <f>+'PMO Worksheet'!X83</f>
        <v>0</v>
      </c>
      <c r="E16" s="199" t="e">
        <f t="shared" si="0"/>
        <v>#DIV/0!</v>
      </c>
      <c r="F16" s="46"/>
      <c r="G16" s="234"/>
      <c r="H16" s="234"/>
      <c r="I16" s="234"/>
      <c r="J16" s="69"/>
      <c r="K16" s="372"/>
      <c r="L16" s="46"/>
      <c r="M16" s="46"/>
      <c r="N16" s="46"/>
      <c r="O16" s="46"/>
      <c r="P16" s="52"/>
      <c r="Q16" s="374"/>
    </row>
    <row r="17" spans="1:20" ht="16.5" customHeight="1" thickTop="1" thickBot="1" x14ac:dyDescent="0.3">
      <c r="A17" s="375"/>
      <c r="B17" s="53"/>
      <c r="C17" s="316" t="s">
        <v>54</v>
      </c>
      <c r="D17" s="317">
        <f>SUM(D5:D16)</f>
        <v>0</v>
      </c>
      <c r="E17" s="318" t="e">
        <f>SUM(E5:E16)</f>
        <v>#DIV/0!</v>
      </c>
      <c r="F17" s="46"/>
      <c r="G17" s="234"/>
      <c r="H17" s="234"/>
      <c r="I17" s="234"/>
      <c r="J17" s="69"/>
      <c r="K17" s="372"/>
      <c r="L17" s="46"/>
      <c r="M17" s="46"/>
      <c r="N17" s="46"/>
      <c r="O17" s="46"/>
      <c r="P17" s="52"/>
      <c r="Q17" s="374"/>
    </row>
    <row r="18" spans="1:20" ht="15" customHeight="1" thickTop="1" x14ac:dyDescent="0.2">
      <c r="A18" s="375"/>
      <c r="B18" s="53"/>
      <c r="D18" s="83"/>
      <c r="E18" s="83"/>
      <c r="F18" s="46"/>
      <c r="G18" s="234"/>
      <c r="H18" s="234"/>
      <c r="I18" s="234"/>
      <c r="J18" s="69"/>
      <c r="K18" s="372"/>
      <c r="L18" s="46"/>
      <c r="M18" s="46"/>
      <c r="N18" s="46"/>
      <c r="O18" s="46"/>
      <c r="P18" s="52"/>
      <c r="Q18" s="374"/>
    </row>
    <row r="19" spans="1:20" ht="15" customHeight="1" x14ac:dyDescent="0.2">
      <c r="A19" s="375"/>
      <c r="B19" s="53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329"/>
      <c r="P19" s="373"/>
      <c r="Q19" s="374"/>
    </row>
    <row r="20" spans="1:20" ht="15" customHeight="1" thickBot="1" x14ac:dyDescent="0.25">
      <c r="A20" s="375"/>
      <c r="B20" s="53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329"/>
      <c r="P20" s="329"/>
      <c r="Q20" s="381"/>
      <c r="R20" s="46"/>
      <c r="S20" s="46"/>
      <c r="T20" s="46"/>
    </row>
    <row r="21" spans="1:20" ht="48" customHeight="1" thickTop="1" x14ac:dyDescent="0.2">
      <c r="A21" s="375"/>
      <c r="B21" s="53"/>
      <c r="C21" s="62" t="s">
        <v>38</v>
      </c>
      <c r="D21" s="75" t="s">
        <v>55</v>
      </c>
      <c r="E21" s="62" t="s">
        <v>39</v>
      </c>
      <c r="F21" s="63" t="s">
        <v>142</v>
      </c>
      <c r="G21" s="64" t="s">
        <v>143</v>
      </c>
      <c r="H21" s="62" t="s">
        <v>34</v>
      </c>
      <c r="I21" s="63" t="s">
        <v>78</v>
      </c>
      <c r="J21" s="64" t="s">
        <v>79</v>
      </c>
      <c r="K21" s="76" t="s">
        <v>35</v>
      </c>
      <c r="L21" s="63" t="s">
        <v>36</v>
      </c>
      <c r="M21" s="64" t="s">
        <v>37</v>
      </c>
      <c r="N21" s="315"/>
      <c r="O21" s="329"/>
      <c r="P21" s="330"/>
      <c r="Q21" s="382"/>
      <c r="R21" s="12"/>
      <c r="S21" s="12"/>
      <c r="T21" s="46"/>
    </row>
    <row r="22" spans="1:20" ht="15.75" x14ac:dyDescent="0.2">
      <c r="A22" s="375"/>
      <c r="B22" s="51"/>
      <c r="C22" s="65" t="e">
        <f>+'PMO Worksheet'!#REF!</f>
        <v>#REF!</v>
      </c>
      <c r="D22" s="81" t="e">
        <f>+'PMO Worksheet'!#REF!</f>
        <v>#REF!</v>
      </c>
      <c r="E22" s="77" t="e">
        <f>COUNTIF('PMO Worksheet'!#REF!,+D22)</f>
        <v>#REF!</v>
      </c>
      <c r="F22" s="54" t="e">
        <f>+'PMO Worksheet'!#REF!</f>
        <v>#REF!</v>
      </c>
      <c r="G22" s="78" t="e">
        <f>+F22/60</f>
        <v>#REF!</v>
      </c>
      <c r="H22" s="77">
        <f>COUNTIF('PMO Worksheet'!R4:R71,+D22)</f>
        <v>0</v>
      </c>
      <c r="I22" s="54">
        <f>+'PMO Worksheet'!N85</f>
        <v>1820</v>
      </c>
      <c r="J22" s="78">
        <f t="shared" ref="J22:J34" si="1">+I22/60</f>
        <v>30.333333333333332</v>
      </c>
      <c r="K22" s="79" t="e">
        <f t="shared" ref="K22:K34" si="2">+H22-E22</f>
        <v>#REF!</v>
      </c>
      <c r="L22" s="55" t="e">
        <f t="shared" ref="L22:L34" si="3">+I22-F22</f>
        <v>#REF!</v>
      </c>
      <c r="M22" s="66" t="e">
        <f t="shared" ref="M22:M34" si="4">+L22/60</f>
        <v>#REF!</v>
      </c>
      <c r="N22" s="46"/>
      <c r="O22" s="329"/>
      <c r="P22" s="45"/>
      <c r="Q22" s="383"/>
      <c r="R22" s="94"/>
      <c r="S22" s="94"/>
      <c r="T22" s="46"/>
    </row>
    <row r="23" spans="1:20" ht="15.75" x14ac:dyDescent="0.2">
      <c r="A23" s="375"/>
      <c r="B23" s="51"/>
      <c r="C23" s="65" t="e">
        <f>+'PMO Worksheet'!#REF!</f>
        <v>#REF!</v>
      </c>
      <c r="D23" s="81" t="e">
        <f>+'PMO Worksheet'!#REF!</f>
        <v>#REF!</v>
      </c>
      <c r="E23" s="77" t="e">
        <f>COUNTIF('PMO Worksheet'!#REF!,+D23)</f>
        <v>#REF!</v>
      </c>
      <c r="F23" s="54" t="e">
        <f>+'PMO Worksheet'!#REF!</f>
        <v>#REF!</v>
      </c>
      <c r="G23" s="78" t="e">
        <f t="shared" ref="G23:G33" si="5">+F23/60</f>
        <v>#REF!</v>
      </c>
      <c r="H23" s="77">
        <f>COUNTIF('PMO Worksheet'!R4:R71,+D23)</f>
        <v>0</v>
      </c>
      <c r="I23" s="54">
        <f>+'PMO Worksheet'!N86</f>
        <v>416</v>
      </c>
      <c r="J23" s="78">
        <f t="shared" si="1"/>
        <v>6.9333333333333336</v>
      </c>
      <c r="K23" s="79" t="e">
        <f t="shared" si="2"/>
        <v>#REF!</v>
      </c>
      <c r="L23" s="55" t="e">
        <f t="shared" si="3"/>
        <v>#REF!</v>
      </c>
      <c r="M23" s="66" t="e">
        <f t="shared" si="4"/>
        <v>#REF!</v>
      </c>
      <c r="N23" s="46"/>
      <c r="O23" s="329"/>
      <c r="P23" s="45"/>
      <c r="Q23" s="383"/>
      <c r="R23" s="94"/>
      <c r="S23" s="94"/>
      <c r="T23" s="46"/>
    </row>
    <row r="24" spans="1:20" ht="15.75" x14ac:dyDescent="0.2">
      <c r="A24" s="375"/>
      <c r="B24" s="51"/>
      <c r="C24" s="65" t="e">
        <f>+'PMO Worksheet'!#REF!</f>
        <v>#REF!</v>
      </c>
      <c r="D24" s="81" t="e">
        <f>+'PMO Worksheet'!#REF!</f>
        <v>#REF!</v>
      </c>
      <c r="E24" s="77" t="e">
        <f>COUNTIF('PMO Worksheet'!#REF!,+D24)</f>
        <v>#REF!</v>
      </c>
      <c r="F24" s="54" t="e">
        <f>+'PMO Worksheet'!#REF!</f>
        <v>#REF!</v>
      </c>
      <c r="G24" s="78" t="e">
        <f t="shared" si="5"/>
        <v>#REF!</v>
      </c>
      <c r="H24" s="77">
        <f>COUNTIF('PMO Worksheet'!R4:R71,+D24)</f>
        <v>0</v>
      </c>
      <c r="I24" s="54">
        <f>+'PMO Worksheet'!N87</f>
        <v>325</v>
      </c>
      <c r="J24" s="78">
        <f t="shared" si="1"/>
        <v>5.416666666666667</v>
      </c>
      <c r="K24" s="79" t="e">
        <f t="shared" si="2"/>
        <v>#REF!</v>
      </c>
      <c r="L24" s="55" t="e">
        <f t="shared" si="3"/>
        <v>#REF!</v>
      </c>
      <c r="M24" s="66" t="e">
        <f t="shared" si="4"/>
        <v>#REF!</v>
      </c>
      <c r="N24" s="46"/>
      <c r="O24" s="329"/>
      <c r="P24" s="45"/>
      <c r="Q24" s="384"/>
      <c r="R24" s="95"/>
      <c r="S24" s="95"/>
      <c r="T24" s="46"/>
    </row>
    <row r="25" spans="1:20" x14ac:dyDescent="0.2">
      <c r="A25" s="375"/>
      <c r="B25" s="51"/>
      <c r="C25" s="65" t="e">
        <f>+'PMO Worksheet'!#REF!</f>
        <v>#REF!</v>
      </c>
      <c r="D25" s="81" t="e">
        <f>+'PMO Worksheet'!#REF!</f>
        <v>#REF!</v>
      </c>
      <c r="E25" s="77" t="e">
        <f>COUNTIF('PMO Worksheet'!#REF!,+D25)</f>
        <v>#REF!</v>
      </c>
      <c r="F25" s="54" t="e">
        <f>+'PMO Worksheet'!#REF!</f>
        <v>#REF!</v>
      </c>
      <c r="G25" s="78" t="e">
        <f t="shared" si="5"/>
        <v>#REF!</v>
      </c>
      <c r="H25" s="77">
        <f>COUNTIF('PMO Worksheet'!R4:R71,+D25)</f>
        <v>0</v>
      </c>
      <c r="I25" s="54">
        <f>+'PMO Worksheet'!N88</f>
        <v>0</v>
      </c>
      <c r="J25" s="78">
        <f t="shared" si="1"/>
        <v>0</v>
      </c>
      <c r="K25" s="79" t="e">
        <f t="shared" si="2"/>
        <v>#REF!</v>
      </c>
      <c r="L25" s="55" t="e">
        <f t="shared" si="3"/>
        <v>#REF!</v>
      </c>
      <c r="M25" s="66" t="e">
        <f t="shared" si="4"/>
        <v>#REF!</v>
      </c>
      <c r="N25" s="46"/>
      <c r="O25" s="329"/>
      <c r="P25" s="329"/>
      <c r="Q25" s="381"/>
      <c r="R25" s="46"/>
      <c r="S25" s="46"/>
      <c r="T25" s="46"/>
    </row>
    <row r="26" spans="1:20" x14ac:dyDescent="0.2">
      <c r="A26" s="375"/>
      <c r="B26" s="51"/>
      <c r="C26" s="65" t="e">
        <f>+'PMO Worksheet'!#REF!</f>
        <v>#REF!</v>
      </c>
      <c r="D26" s="81" t="e">
        <f>+'PMO Worksheet'!#REF!</f>
        <v>#REF!</v>
      </c>
      <c r="E26" s="77" t="e">
        <f>COUNTIF('PMO Worksheet'!#REF!,+D26)</f>
        <v>#REF!</v>
      </c>
      <c r="F26" s="54" t="e">
        <f>+'PMO Worksheet'!#REF!</f>
        <v>#REF!</v>
      </c>
      <c r="G26" s="78" t="e">
        <f t="shared" si="5"/>
        <v>#REF!</v>
      </c>
      <c r="H26" s="77">
        <f>COUNTIF('PMO Worksheet'!R4:R71,+D26)</f>
        <v>0</v>
      </c>
      <c r="I26" s="54">
        <f>+'PMO Worksheet'!N89</f>
        <v>0</v>
      </c>
      <c r="J26" s="78">
        <f t="shared" si="1"/>
        <v>0</v>
      </c>
      <c r="K26" s="79" t="e">
        <f t="shared" si="2"/>
        <v>#REF!</v>
      </c>
      <c r="L26" s="55" t="e">
        <f t="shared" si="3"/>
        <v>#REF!</v>
      </c>
      <c r="M26" s="66" t="e">
        <f t="shared" si="4"/>
        <v>#REF!</v>
      </c>
      <c r="N26" s="46"/>
      <c r="O26" s="329"/>
      <c r="P26" s="328"/>
      <c r="Q26" s="381"/>
    </row>
    <row r="27" spans="1:20" x14ac:dyDescent="0.2">
      <c r="A27" s="375"/>
      <c r="B27" s="51"/>
      <c r="C27" s="65" t="e">
        <f>+'PMO Worksheet'!#REF!</f>
        <v>#REF!</v>
      </c>
      <c r="D27" s="81" t="e">
        <f>+'PMO Worksheet'!#REF!</f>
        <v>#REF!</v>
      </c>
      <c r="E27" s="77" t="e">
        <f>COUNTIF('PMO Worksheet'!#REF!,+D27)</f>
        <v>#REF!</v>
      </c>
      <c r="F27" s="54" t="e">
        <f>+'PMO Worksheet'!#REF!</f>
        <v>#REF!</v>
      </c>
      <c r="G27" s="78" t="e">
        <f t="shared" si="5"/>
        <v>#REF!</v>
      </c>
      <c r="H27" s="77">
        <f>COUNTIF('PMO Worksheet'!R4:R71,+D27)</f>
        <v>0</v>
      </c>
      <c r="I27" s="54">
        <f>+'PMO Worksheet'!N90</f>
        <v>274</v>
      </c>
      <c r="J27" s="78">
        <f t="shared" si="1"/>
        <v>4.5666666666666664</v>
      </c>
      <c r="K27" s="79" t="e">
        <f t="shared" si="2"/>
        <v>#REF!</v>
      </c>
      <c r="L27" s="55" t="e">
        <f t="shared" si="3"/>
        <v>#REF!</v>
      </c>
      <c r="M27" s="66" t="e">
        <f t="shared" si="4"/>
        <v>#REF!</v>
      </c>
      <c r="N27" s="46"/>
      <c r="O27" s="329"/>
      <c r="P27" s="328"/>
      <c r="Q27" s="381"/>
    </row>
    <row r="28" spans="1:20" x14ac:dyDescent="0.2">
      <c r="A28" s="375"/>
      <c r="B28" s="51"/>
      <c r="C28" s="65" t="e">
        <f>+'PMO Worksheet'!#REF!</f>
        <v>#REF!</v>
      </c>
      <c r="D28" s="81" t="e">
        <f>+'PMO Worksheet'!#REF!</f>
        <v>#REF!</v>
      </c>
      <c r="E28" s="77" t="e">
        <f>COUNTIF('PMO Worksheet'!#REF!,+D28)</f>
        <v>#REF!</v>
      </c>
      <c r="F28" s="54" t="e">
        <f>+'PMO Worksheet'!#REF!</f>
        <v>#REF!</v>
      </c>
      <c r="G28" s="78" t="e">
        <f t="shared" si="5"/>
        <v>#REF!</v>
      </c>
      <c r="H28" s="77">
        <f>COUNTIF('PMO Worksheet'!R4:R71,+D28)</f>
        <v>0</v>
      </c>
      <c r="I28" s="54">
        <f>+'PMO Worksheet'!N91</f>
        <v>0</v>
      </c>
      <c r="J28" s="78">
        <f t="shared" si="1"/>
        <v>0</v>
      </c>
      <c r="K28" s="79" t="e">
        <f t="shared" si="2"/>
        <v>#REF!</v>
      </c>
      <c r="L28" s="55" t="e">
        <f t="shared" si="3"/>
        <v>#REF!</v>
      </c>
      <c r="M28" s="66" t="e">
        <f t="shared" si="4"/>
        <v>#REF!</v>
      </c>
      <c r="N28" s="46"/>
      <c r="O28" s="329"/>
      <c r="P28" s="328"/>
      <c r="Q28" s="381"/>
    </row>
    <row r="29" spans="1:20" x14ac:dyDescent="0.2">
      <c r="A29" s="375"/>
      <c r="B29" s="51"/>
      <c r="C29" s="65" t="e">
        <f>+'PMO Worksheet'!#REF!</f>
        <v>#REF!</v>
      </c>
      <c r="D29" s="81" t="e">
        <f>+'PMO Worksheet'!#REF!</f>
        <v>#REF!</v>
      </c>
      <c r="E29" s="77" t="e">
        <f>COUNTIF('PMO Worksheet'!#REF!,+D29)</f>
        <v>#REF!</v>
      </c>
      <c r="F29" s="54" t="e">
        <f>+'PMO Worksheet'!#REF!</f>
        <v>#REF!</v>
      </c>
      <c r="G29" s="78" t="e">
        <f t="shared" si="5"/>
        <v>#REF!</v>
      </c>
      <c r="H29" s="77">
        <f>COUNTIF('PMO Worksheet'!R4:R71,+D29)</f>
        <v>0</v>
      </c>
      <c r="I29" s="54">
        <f>+'PMO Worksheet'!N92</f>
        <v>0</v>
      </c>
      <c r="J29" s="78">
        <f t="shared" si="1"/>
        <v>0</v>
      </c>
      <c r="K29" s="79" t="e">
        <f t="shared" si="2"/>
        <v>#REF!</v>
      </c>
      <c r="L29" s="55" t="e">
        <f t="shared" si="3"/>
        <v>#REF!</v>
      </c>
      <c r="M29" s="66" t="e">
        <f t="shared" si="4"/>
        <v>#REF!</v>
      </c>
      <c r="N29" s="46"/>
      <c r="O29" s="329"/>
      <c r="P29" s="328"/>
      <c r="Q29" s="381"/>
    </row>
    <row r="30" spans="1:20" x14ac:dyDescent="0.2">
      <c r="A30" s="375"/>
      <c r="B30" s="51"/>
      <c r="C30" s="65" t="e">
        <f>+'PMO Worksheet'!#REF!</f>
        <v>#REF!</v>
      </c>
      <c r="D30" s="81" t="e">
        <f>+'PMO Worksheet'!#REF!</f>
        <v>#REF!</v>
      </c>
      <c r="E30" s="77" t="e">
        <f>COUNTIF('PMO Worksheet'!#REF!,+D30)</f>
        <v>#REF!</v>
      </c>
      <c r="F30" s="54" t="e">
        <f>+'PMO Worksheet'!#REF!</f>
        <v>#REF!</v>
      </c>
      <c r="G30" s="78" t="e">
        <f t="shared" si="5"/>
        <v>#REF!</v>
      </c>
      <c r="H30" s="77">
        <f>COUNTIF('PMO Worksheet'!R4:R71,+D30)</f>
        <v>0</v>
      </c>
      <c r="I30" s="54">
        <f>+'PMO Worksheet'!N93</f>
        <v>0</v>
      </c>
      <c r="J30" s="78">
        <f t="shared" si="1"/>
        <v>0</v>
      </c>
      <c r="K30" s="79" t="e">
        <f t="shared" si="2"/>
        <v>#REF!</v>
      </c>
      <c r="L30" s="55" t="e">
        <f t="shared" si="3"/>
        <v>#REF!</v>
      </c>
      <c r="M30" s="66" t="e">
        <f t="shared" si="4"/>
        <v>#REF!</v>
      </c>
      <c r="N30" s="46"/>
      <c r="O30" s="329"/>
      <c r="P30" s="328"/>
      <c r="Q30" s="381"/>
    </row>
    <row r="31" spans="1:20" x14ac:dyDescent="0.2">
      <c r="A31" s="375"/>
      <c r="B31" s="51"/>
      <c r="C31" s="65" t="e">
        <f>+'PMO Worksheet'!#REF!</f>
        <v>#REF!</v>
      </c>
      <c r="D31" s="81" t="e">
        <f>+'PMO Worksheet'!#REF!</f>
        <v>#REF!</v>
      </c>
      <c r="E31" s="77" t="e">
        <f>COUNTIF('PMO Worksheet'!#REF!,+D31)</f>
        <v>#REF!</v>
      </c>
      <c r="F31" s="54" t="e">
        <f>+'PMO Worksheet'!#REF!</f>
        <v>#REF!</v>
      </c>
      <c r="G31" s="78" t="e">
        <f t="shared" si="5"/>
        <v>#REF!</v>
      </c>
      <c r="H31" s="77">
        <f>COUNTIF('PMO Worksheet'!R4:R71,+D31)</f>
        <v>0</v>
      </c>
      <c r="I31" s="54">
        <f>+'PMO Worksheet'!N94</f>
        <v>0</v>
      </c>
      <c r="J31" s="78">
        <f t="shared" si="1"/>
        <v>0</v>
      </c>
      <c r="K31" s="79" t="e">
        <f t="shared" si="2"/>
        <v>#REF!</v>
      </c>
      <c r="L31" s="55" t="e">
        <f t="shared" si="3"/>
        <v>#REF!</v>
      </c>
      <c r="M31" s="66" t="e">
        <f t="shared" si="4"/>
        <v>#REF!</v>
      </c>
      <c r="N31" s="46"/>
      <c r="O31" s="329"/>
      <c r="P31" s="328"/>
      <c r="Q31" s="381"/>
    </row>
    <row r="32" spans="1:20" x14ac:dyDescent="0.2">
      <c r="A32" s="375"/>
      <c r="B32" s="51"/>
      <c r="C32" s="65" t="e">
        <f>+'PMO Worksheet'!#REF!</f>
        <v>#REF!</v>
      </c>
      <c r="D32" s="81" t="e">
        <f>+'PMO Worksheet'!#REF!</f>
        <v>#REF!</v>
      </c>
      <c r="E32" s="77" t="e">
        <f>COUNTIF('PMO Worksheet'!#REF!,+D32)</f>
        <v>#REF!</v>
      </c>
      <c r="F32" s="54" t="e">
        <f>+'PMO Worksheet'!#REF!</f>
        <v>#REF!</v>
      </c>
      <c r="G32" s="78" t="e">
        <f t="shared" si="5"/>
        <v>#REF!</v>
      </c>
      <c r="H32" s="77">
        <f>COUNTIF('PMO Worksheet'!R4:R71,+D32)</f>
        <v>0</v>
      </c>
      <c r="I32" s="54">
        <f>+'PMO Worksheet'!N95</f>
        <v>0</v>
      </c>
      <c r="J32" s="78">
        <f t="shared" si="1"/>
        <v>0</v>
      </c>
      <c r="K32" s="79" t="e">
        <f t="shared" si="2"/>
        <v>#REF!</v>
      </c>
      <c r="L32" s="55" t="e">
        <f t="shared" si="3"/>
        <v>#REF!</v>
      </c>
      <c r="M32" s="66" t="e">
        <f t="shared" si="4"/>
        <v>#REF!</v>
      </c>
      <c r="N32" s="46"/>
      <c r="O32" s="329"/>
      <c r="P32" s="328"/>
      <c r="Q32" s="381"/>
    </row>
    <row r="33" spans="1:17" ht="13.5" thickBot="1" x14ac:dyDescent="0.25">
      <c r="A33" s="375"/>
      <c r="B33" s="51"/>
      <c r="C33" s="65" t="e">
        <f>+'PMO Worksheet'!#REF!</f>
        <v>#REF!</v>
      </c>
      <c r="D33" s="81" t="e">
        <f>+'PMO Worksheet'!#REF!</f>
        <v>#REF!</v>
      </c>
      <c r="E33" s="77" t="e">
        <f>COUNTIF('PMO Worksheet'!#REF!,+D33)</f>
        <v>#REF!</v>
      </c>
      <c r="F33" s="54" t="e">
        <f>+'PMO Worksheet'!#REF!</f>
        <v>#REF!</v>
      </c>
      <c r="G33" s="78" t="e">
        <f t="shared" si="5"/>
        <v>#REF!</v>
      </c>
      <c r="H33" s="77">
        <f>COUNTIF('PMO Worksheet'!R4:R71,+D33)</f>
        <v>0</v>
      </c>
      <c r="I33" s="54">
        <f>+'PMO Worksheet'!N96</f>
        <v>0</v>
      </c>
      <c r="J33" s="78">
        <f t="shared" si="1"/>
        <v>0</v>
      </c>
      <c r="K33" s="79" t="e">
        <f t="shared" si="2"/>
        <v>#REF!</v>
      </c>
      <c r="L33" s="55" t="e">
        <f t="shared" si="3"/>
        <v>#REF!</v>
      </c>
      <c r="M33" s="66" t="e">
        <f t="shared" si="4"/>
        <v>#REF!</v>
      </c>
      <c r="N33" s="46"/>
      <c r="O33" s="329"/>
      <c r="P33" s="328"/>
      <c r="Q33" s="381"/>
    </row>
    <row r="34" spans="1:17" ht="15" customHeight="1" thickTop="1" thickBot="1" x14ac:dyDescent="0.25">
      <c r="A34" s="375"/>
      <c r="B34" s="53"/>
      <c r="C34" s="702" t="s">
        <v>64</v>
      </c>
      <c r="D34" s="703"/>
      <c r="E34" s="319" t="e">
        <f>SUM(E22:E33)</f>
        <v>#REF!</v>
      </c>
      <c r="F34" s="320" t="e">
        <f>SUM(F22:F33)</f>
        <v>#REF!</v>
      </c>
      <c r="G34" s="321" t="e">
        <f>+F34/60</f>
        <v>#REF!</v>
      </c>
      <c r="H34" s="322">
        <f>SUM(H22:H33)</f>
        <v>0</v>
      </c>
      <c r="I34" s="320">
        <f>SUM(I22:I33)</f>
        <v>2835</v>
      </c>
      <c r="J34" s="321">
        <f t="shared" si="1"/>
        <v>47.25</v>
      </c>
      <c r="K34" s="323" t="e">
        <f t="shared" si="2"/>
        <v>#REF!</v>
      </c>
      <c r="L34" s="320" t="e">
        <f t="shared" si="3"/>
        <v>#REF!</v>
      </c>
      <c r="M34" s="324" t="e">
        <f t="shared" si="4"/>
        <v>#REF!</v>
      </c>
      <c r="N34" s="46"/>
      <c r="O34" s="329"/>
      <c r="P34" s="328"/>
      <c r="Q34" s="381"/>
    </row>
    <row r="35" spans="1:17" ht="13.5" thickTop="1" x14ac:dyDescent="0.2">
      <c r="A35" s="375"/>
      <c r="B35" s="53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329"/>
      <c r="P35" s="328"/>
      <c r="Q35" s="381"/>
    </row>
    <row r="36" spans="1:17" x14ac:dyDescent="0.2">
      <c r="A36" s="375"/>
      <c r="B36" s="53"/>
      <c r="C36" s="46"/>
      <c r="D36" s="46"/>
      <c r="E36" s="46"/>
      <c r="F36" s="46"/>
      <c r="G36" s="46"/>
      <c r="H36" s="46"/>
      <c r="I36" s="46"/>
      <c r="J36" s="84"/>
      <c r="K36" s="84"/>
      <c r="L36" s="46"/>
      <c r="M36" s="46"/>
      <c r="N36" s="46"/>
      <c r="O36" s="329"/>
      <c r="P36" s="328"/>
      <c r="Q36" s="381"/>
    </row>
    <row r="37" spans="1:17" ht="13.5" thickBot="1" x14ac:dyDescent="0.25">
      <c r="A37" s="375"/>
      <c r="B37" s="53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29"/>
      <c r="P37" s="328"/>
      <c r="Q37" s="381"/>
    </row>
    <row r="38" spans="1:17" ht="27" thickTop="1" thickBot="1" x14ac:dyDescent="0.25">
      <c r="A38" s="375"/>
      <c r="B38" s="53"/>
      <c r="C38" s="683" t="s">
        <v>112</v>
      </c>
      <c r="D38" s="684"/>
      <c r="E38" s="247" t="s">
        <v>123</v>
      </c>
      <c r="F38" s="248" t="s">
        <v>144</v>
      </c>
      <c r="G38" s="247" t="s">
        <v>122</v>
      </c>
      <c r="H38" s="248" t="s">
        <v>6</v>
      </c>
      <c r="I38" s="249" t="s">
        <v>35</v>
      </c>
      <c r="J38" s="248" t="s">
        <v>130</v>
      </c>
      <c r="K38" s="56"/>
      <c r="N38" s="46"/>
      <c r="O38" s="329"/>
      <c r="P38" s="328"/>
      <c r="Q38" s="381"/>
    </row>
    <row r="39" spans="1:17" ht="13.5" thickTop="1" x14ac:dyDescent="0.2">
      <c r="A39" s="375"/>
      <c r="B39" s="53"/>
      <c r="C39" s="687" t="s">
        <v>145</v>
      </c>
      <c r="D39" s="678"/>
      <c r="E39" s="250" t="e">
        <f>+'PMO Worksheet'!#REF!</f>
        <v>#REF!</v>
      </c>
      <c r="F39" s="170" t="e">
        <f>+'PMO Worksheet'!#REF!</f>
        <v>#REF!</v>
      </c>
      <c r="G39" s="250">
        <f>+'PMO Worksheet'!AE73</f>
        <v>0</v>
      </c>
      <c r="H39" s="170">
        <f>+'PMO Worksheet'!AE72</f>
        <v>0</v>
      </c>
      <c r="I39" s="251" t="e">
        <f t="shared" ref="I39:J44" si="6">+G39-E39</f>
        <v>#REF!</v>
      </c>
      <c r="J39" s="170" t="e">
        <f t="shared" si="6"/>
        <v>#REF!</v>
      </c>
      <c r="K39" s="56"/>
      <c r="N39" s="46"/>
      <c r="O39" s="329"/>
      <c r="P39" s="328"/>
      <c r="Q39" s="381"/>
    </row>
    <row r="40" spans="1:17" ht="13.5" thickBot="1" x14ac:dyDescent="0.25">
      <c r="A40" s="375"/>
      <c r="B40" s="53"/>
      <c r="C40" s="679" t="s">
        <v>107</v>
      </c>
      <c r="D40" s="680"/>
      <c r="E40" s="252" t="e">
        <f>+'PMO Worksheet'!#REF!</f>
        <v>#REF!</v>
      </c>
      <c r="F40" s="236" t="e">
        <f>+'PMO Worksheet'!#REF!</f>
        <v>#REF!</v>
      </c>
      <c r="G40" s="252">
        <f>+'PMO Worksheet'!AF73</f>
        <v>9</v>
      </c>
      <c r="H40" s="236">
        <f>+'PMO Worksheet'!AF72</f>
        <v>7.5666666666666664</v>
      </c>
      <c r="I40" s="253" t="e">
        <f t="shared" si="6"/>
        <v>#REF!</v>
      </c>
      <c r="J40" s="236" t="e">
        <f t="shared" si="6"/>
        <v>#REF!</v>
      </c>
      <c r="K40" s="56"/>
      <c r="N40" s="46"/>
      <c r="O40" s="329"/>
      <c r="P40" s="328"/>
      <c r="Q40" s="381"/>
    </row>
    <row r="41" spans="1:17" ht="14.25" thickTop="1" thickBot="1" x14ac:dyDescent="0.25">
      <c r="A41" s="375"/>
      <c r="B41" s="53"/>
      <c r="C41" s="692" t="s">
        <v>64</v>
      </c>
      <c r="D41" s="712"/>
      <c r="E41" s="254" t="e">
        <f t="shared" ref="E41:J41" si="7">SUM(E39:E40)</f>
        <v>#REF!</v>
      </c>
      <c r="F41" s="255" t="e">
        <f t="shared" si="7"/>
        <v>#REF!</v>
      </c>
      <c r="G41" s="254">
        <f t="shared" si="7"/>
        <v>9</v>
      </c>
      <c r="H41" s="255">
        <f t="shared" si="7"/>
        <v>7.5666666666666664</v>
      </c>
      <c r="I41" s="254" t="e">
        <f t="shared" si="7"/>
        <v>#REF!</v>
      </c>
      <c r="J41" s="255" t="e">
        <f t="shared" si="7"/>
        <v>#REF!</v>
      </c>
      <c r="K41" s="56"/>
      <c r="N41" s="46"/>
      <c r="O41" s="329"/>
      <c r="P41" s="328"/>
      <c r="Q41" s="381"/>
    </row>
    <row r="42" spans="1:17" ht="14.25" thickTop="1" thickBot="1" x14ac:dyDescent="0.25">
      <c r="A42" s="375"/>
      <c r="B42" s="53"/>
      <c r="C42" s="235"/>
      <c r="D42" s="235"/>
      <c r="E42" s="256"/>
      <c r="F42" s="256"/>
      <c r="G42" s="256"/>
      <c r="H42" s="256"/>
      <c r="I42" s="256"/>
      <c r="J42" s="256"/>
      <c r="K42" s="56"/>
      <c r="N42" s="46"/>
      <c r="O42" s="329"/>
      <c r="P42" s="328"/>
      <c r="Q42" s="381"/>
    </row>
    <row r="43" spans="1:17" ht="42" customHeight="1" thickTop="1" thickBot="1" x14ac:dyDescent="0.25">
      <c r="A43" s="375"/>
      <c r="B43" s="53"/>
      <c r="C43" s="683" t="s">
        <v>112</v>
      </c>
      <c r="D43" s="684"/>
      <c r="E43" s="247" t="s">
        <v>123</v>
      </c>
      <c r="F43" s="248" t="s">
        <v>144</v>
      </c>
      <c r="G43" s="247" t="s">
        <v>122</v>
      </c>
      <c r="H43" s="248" t="s">
        <v>6</v>
      </c>
      <c r="I43" s="249" t="s">
        <v>35</v>
      </c>
      <c r="J43" s="248" t="s">
        <v>130</v>
      </c>
      <c r="K43" s="56"/>
      <c r="N43" s="46"/>
      <c r="O43" s="329"/>
      <c r="P43" s="328"/>
      <c r="Q43" s="381"/>
    </row>
    <row r="44" spans="1:17" ht="13.5" thickTop="1" x14ac:dyDescent="0.2">
      <c r="A44" s="375"/>
      <c r="B44" s="53"/>
      <c r="C44" s="677" t="s">
        <v>118</v>
      </c>
      <c r="D44" s="678"/>
      <c r="E44" s="257" t="e">
        <f>+'PMO Worksheet'!#REF!</f>
        <v>#REF!</v>
      </c>
      <c r="F44" s="258" t="e">
        <f>+'PMO Worksheet'!#REF!</f>
        <v>#REF!</v>
      </c>
      <c r="G44" s="257">
        <f>+'PMO Worksheet'!AG73</f>
        <v>4</v>
      </c>
      <c r="H44" s="258">
        <f>+'PMO Worksheet'!AG72</f>
        <v>13.866666666666667</v>
      </c>
      <c r="I44" s="259" t="e">
        <f t="shared" si="6"/>
        <v>#REF!</v>
      </c>
      <c r="J44" s="258" t="e">
        <f t="shared" si="6"/>
        <v>#REF!</v>
      </c>
      <c r="K44" s="92"/>
      <c r="N44" s="46"/>
      <c r="O44" s="329"/>
      <c r="P44" s="328"/>
      <c r="Q44" s="381"/>
    </row>
    <row r="45" spans="1:17" ht="13.5" thickBot="1" x14ac:dyDescent="0.25">
      <c r="A45" s="375"/>
      <c r="B45" s="53"/>
      <c r="C45" s="685" t="s">
        <v>108</v>
      </c>
      <c r="D45" s="686"/>
      <c r="E45" s="260" t="e">
        <f>+'PMO Worksheet'!#REF!</f>
        <v>#REF!</v>
      </c>
      <c r="F45" s="261" t="e">
        <f>+'PMO Worksheet'!#REF!</f>
        <v>#REF!</v>
      </c>
      <c r="G45" s="260">
        <f>+'PMO Worksheet'!AH73</f>
        <v>6</v>
      </c>
      <c r="H45" s="261">
        <f>+'PMO Worksheet'!AH72</f>
        <v>12.783333333333333</v>
      </c>
      <c r="I45" s="262" t="e">
        <f>G45-E45</f>
        <v>#REF!</v>
      </c>
      <c r="J45" s="261" t="e">
        <f>+H45-F45</f>
        <v>#REF!</v>
      </c>
      <c r="K45" s="92"/>
      <c r="N45" s="46"/>
      <c r="O45" s="329"/>
      <c r="P45" s="328"/>
      <c r="Q45" s="381"/>
    </row>
    <row r="46" spans="1:17" ht="14.25" thickTop="1" thickBot="1" x14ac:dyDescent="0.25">
      <c r="A46" s="375"/>
      <c r="B46" s="53"/>
      <c r="C46" s="681" t="s">
        <v>64</v>
      </c>
      <c r="D46" s="682"/>
      <c r="E46" s="263" t="e">
        <f t="shared" ref="E46:J46" si="8">SUM(E44:E45)</f>
        <v>#REF!</v>
      </c>
      <c r="F46" s="264" t="e">
        <f t="shared" si="8"/>
        <v>#REF!</v>
      </c>
      <c r="G46" s="263">
        <f t="shared" si="8"/>
        <v>10</v>
      </c>
      <c r="H46" s="264">
        <f t="shared" si="8"/>
        <v>26.65</v>
      </c>
      <c r="I46" s="263" t="e">
        <f t="shared" si="8"/>
        <v>#REF!</v>
      </c>
      <c r="J46" s="264" t="e">
        <f t="shared" si="8"/>
        <v>#REF!</v>
      </c>
      <c r="K46" s="93"/>
      <c r="N46" s="46"/>
      <c r="O46" s="329"/>
      <c r="P46" s="328"/>
      <c r="Q46" s="381"/>
    </row>
    <row r="47" spans="1:17" ht="14.25" thickTop="1" thickBot="1" x14ac:dyDescent="0.25">
      <c r="A47" s="375"/>
      <c r="B47" s="53"/>
      <c r="C47" s="56"/>
      <c r="D47" s="56"/>
      <c r="E47" s="265"/>
      <c r="F47" s="265"/>
      <c r="G47" s="265"/>
      <c r="H47" s="265"/>
      <c r="I47" s="265"/>
      <c r="J47" s="265"/>
      <c r="K47" s="47"/>
      <c r="L47" s="47"/>
      <c r="M47" s="47"/>
      <c r="N47" s="46"/>
      <c r="O47" s="329"/>
      <c r="P47" s="328"/>
      <c r="Q47" s="381"/>
    </row>
    <row r="48" spans="1:17" ht="27" thickTop="1" thickBot="1" x14ac:dyDescent="0.25">
      <c r="A48" s="375"/>
      <c r="B48" s="53"/>
      <c r="C48" s="688" t="s">
        <v>131</v>
      </c>
      <c r="D48" s="689"/>
      <c r="E48" s="247" t="s">
        <v>123</v>
      </c>
      <c r="F48" s="248" t="s">
        <v>144</v>
      </c>
      <c r="G48" s="247" t="s">
        <v>122</v>
      </c>
      <c r="H48" s="248" t="s">
        <v>6</v>
      </c>
      <c r="I48" s="249" t="s">
        <v>35</v>
      </c>
      <c r="J48" s="248" t="s">
        <v>130</v>
      </c>
      <c r="K48" s="47"/>
      <c r="L48" s="47"/>
      <c r="M48" s="47"/>
      <c r="N48" s="46"/>
      <c r="O48" s="329"/>
      <c r="P48" s="328"/>
      <c r="Q48" s="381"/>
    </row>
    <row r="49" spans="1:17" ht="13.5" thickTop="1" x14ac:dyDescent="0.2">
      <c r="A49" s="375"/>
      <c r="B49" s="53"/>
      <c r="C49" s="687" t="s">
        <v>110</v>
      </c>
      <c r="D49" s="678"/>
      <c r="E49" s="279" t="e">
        <f t="shared" ref="E49:J50" si="9">+E39+E44</f>
        <v>#REF!</v>
      </c>
      <c r="F49" s="258" t="e">
        <f t="shared" si="9"/>
        <v>#REF!</v>
      </c>
      <c r="G49" s="279">
        <f t="shared" si="9"/>
        <v>4</v>
      </c>
      <c r="H49" s="258">
        <f t="shared" si="9"/>
        <v>13.866666666666667</v>
      </c>
      <c r="I49" s="280" t="e">
        <f t="shared" si="9"/>
        <v>#REF!</v>
      </c>
      <c r="J49" s="258" t="e">
        <f t="shared" si="9"/>
        <v>#REF!</v>
      </c>
      <c r="K49" s="47"/>
      <c r="L49" s="47"/>
      <c r="M49" s="47"/>
      <c r="N49" s="46"/>
      <c r="O49" s="329"/>
      <c r="P49" s="328"/>
      <c r="Q49" s="381"/>
    </row>
    <row r="50" spans="1:17" ht="13.5" thickBot="1" x14ac:dyDescent="0.25">
      <c r="A50" s="375"/>
      <c r="B50" s="53"/>
      <c r="C50" s="690" t="s">
        <v>111</v>
      </c>
      <c r="D50" s="691"/>
      <c r="E50" s="281" t="e">
        <f t="shared" si="9"/>
        <v>#REF!</v>
      </c>
      <c r="F50" s="282" t="e">
        <f t="shared" si="9"/>
        <v>#REF!</v>
      </c>
      <c r="G50" s="281">
        <f t="shared" si="9"/>
        <v>15</v>
      </c>
      <c r="H50" s="282">
        <f t="shared" si="9"/>
        <v>20.350000000000001</v>
      </c>
      <c r="I50" s="283" t="e">
        <f t="shared" si="9"/>
        <v>#REF!</v>
      </c>
      <c r="J50" s="282" t="e">
        <f t="shared" si="9"/>
        <v>#REF!</v>
      </c>
      <c r="K50" s="47"/>
      <c r="L50" s="47"/>
      <c r="M50" s="47"/>
      <c r="N50" s="46"/>
      <c r="O50" s="329"/>
      <c r="P50" s="328"/>
      <c r="Q50" s="381"/>
    </row>
    <row r="51" spans="1:17" ht="14.25" thickTop="1" thickBot="1" x14ac:dyDescent="0.25">
      <c r="A51" s="375"/>
      <c r="B51" s="53"/>
      <c r="C51" s="692" t="s">
        <v>64</v>
      </c>
      <c r="D51" s="693"/>
      <c r="E51" s="263" t="e">
        <f t="shared" ref="E51:J51" si="10">SUM(E49:E50)</f>
        <v>#REF!</v>
      </c>
      <c r="F51" s="264" t="e">
        <f t="shared" si="10"/>
        <v>#REF!</v>
      </c>
      <c r="G51" s="263">
        <f t="shared" si="10"/>
        <v>19</v>
      </c>
      <c r="H51" s="264">
        <f t="shared" si="10"/>
        <v>34.216666666666669</v>
      </c>
      <c r="I51" s="266" t="e">
        <f t="shared" si="10"/>
        <v>#REF!</v>
      </c>
      <c r="J51" s="264" t="e">
        <f t="shared" si="10"/>
        <v>#REF!</v>
      </c>
      <c r="K51" s="47"/>
      <c r="L51" s="47"/>
      <c r="M51" s="47"/>
      <c r="N51" s="46"/>
      <c r="O51" s="329"/>
      <c r="P51" s="328"/>
      <c r="Q51" s="381"/>
    </row>
    <row r="52" spans="1:17" ht="13.5" thickTop="1" x14ac:dyDescent="0.2">
      <c r="A52" s="375"/>
      <c r="B52" s="53"/>
      <c r="C52" s="56"/>
      <c r="D52" s="56"/>
      <c r="E52" s="265"/>
      <c r="F52" s="265"/>
      <c r="G52" s="265"/>
      <c r="H52" s="265"/>
      <c r="I52" s="265"/>
      <c r="J52" s="265"/>
      <c r="K52" s="47"/>
      <c r="L52" s="47"/>
      <c r="M52" s="47"/>
      <c r="N52" s="46"/>
      <c r="O52" s="329"/>
      <c r="P52" s="328"/>
      <c r="Q52" s="381"/>
    </row>
    <row r="53" spans="1:17" x14ac:dyDescent="0.2">
      <c r="A53" s="375"/>
      <c r="B53" s="53"/>
      <c r="C53" s="56"/>
      <c r="D53" s="56"/>
      <c r="E53" s="265"/>
      <c r="F53" s="265"/>
      <c r="G53" s="265"/>
      <c r="H53" s="265"/>
      <c r="I53" s="265"/>
      <c r="J53" s="265"/>
      <c r="K53" s="47"/>
      <c r="L53" s="47"/>
      <c r="M53" s="47"/>
      <c r="N53" s="46"/>
      <c r="O53" s="329"/>
      <c r="P53" s="328"/>
      <c r="Q53" s="381"/>
    </row>
    <row r="54" spans="1:17" ht="13.5" thickBot="1" x14ac:dyDescent="0.25">
      <c r="A54" s="375"/>
      <c r="B54" s="53"/>
      <c r="C54" s="56"/>
      <c r="D54" s="56"/>
      <c r="E54" s="265"/>
      <c r="F54" s="265"/>
      <c r="G54" s="265"/>
      <c r="H54" s="265"/>
      <c r="I54" s="265"/>
      <c r="J54" s="265"/>
      <c r="K54" s="47"/>
      <c r="L54" s="47"/>
      <c r="M54" s="47"/>
      <c r="N54" s="46"/>
      <c r="O54" s="329"/>
      <c r="P54" s="328"/>
      <c r="Q54" s="381"/>
    </row>
    <row r="55" spans="1:17" ht="27" thickTop="1" thickBot="1" x14ac:dyDescent="0.25">
      <c r="A55" s="375"/>
      <c r="B55" s="53"/>
      <c r="C55" s="675" t="s">
        <v>114</v>
      </c>
      <c r="D55" s="676"/>
      <c r="E55" s="247" t="s">
        <v>123</v>
      </c>
      <c r="F55" s="248" t="s">
        <v>144</v>
      </c>
      <c r="G55" s="247" t="s">
        <v>122</v>
      </c>
      <c r="H55" s="248" t="s">
        <v>6</v>
      </c>
      <c r="I55" s="249" t="s">
        <v>35</v>
      </c>
      <c r="J55" s="248" t="s">
        <v>130</v>
      </c>
      <c r="K55" s="47"/>
      <c r="L55" s="47"/>
      <c r="M55" s="47"/>
      <c r="N55" s="46"/>
      <c r="O55" s="329"/>
      <c r="P55" s="328"/>
      <c r="Q55" s="381"/>
    </row>
    <row r="56" spans="1:17" ht="13.5" thickTop="1" x14ac:dyDescent="0.2">
      <c r="A56" s="375"/>
      <c r="B56" s="53"/>
      <c r="C56" s="677" t="s">
        <v>146</v>
      </c>
      <c r="D56" s="678"/>
      <c r="E56" s="250" t="e">
        <f>+'PMO Worksheet'!#REF!</f>
        <v>#REF!</v>
      </c>
      <c r="F56" s="170" t="e">
        <f>+'PMO Worksheet'!#REF!</f>
        <v>#REF!</v>
      </c>
      <c r="G56" s="250">
        <f>+'PMO Worksheet'!AM73</f>
        <v>0</v>
      </c>
      <c r="H56" s="170">
        <f>+'PMO Worksheet'!AM72</f>
        <v>0</v>
      </c>
      <c r="I56" s="251" t="e">
        <f t="shared" ref="I56:J61" si="11">+G56-E56</f>
        <v>#REF!</v>
      </c>
      <c r="J56" s="170" t="e">
        <f t="shared" si="11"/>
        <v>#REF!</v>
      </c>
      <c r="K56" s="47"/>
      <c r="L56" s="47"/>
      <c r="M56" s="47"/>
      <c r="N56" s="46"/>
      <c r="O56" s="329"/>
      <c r="P56" s="328"/>
      <c r="Q56" s="381"/>
    </row>
    <row r="57" spans="1:17" ht="13.5" thickBot="1" x14ac:dyDescent="0.25">
      <c r="A57" s="375"/>
      <c r="B57" s="53"/>
      <c r="C57" s="679" t="s">
        <v>109</v>
      </c>
      <c r="D57" s="680"/>
      <c r="E57" s="252" t="e">
        <f>+'PMO Worksheet'!#REF!</f>
        <v>#REF!</v>
      </c>
      <c r="F57" s="236" t="e">
        <f>+'PMO Worksheet'!#REF!</f>
        <v>#REF!</v>
      </c>
      <c r="G57" s="252">
        <f>+'PMO Worksheet'!AN73</f>
        <v>9</v>
      </c>
      <c r="H57" s="236">
        <f>+'PMO Worksheet'!AN72</f>
        <v>7.5666666666666664</v>
      </c>
      <c r="I57" s="253" t="e">
        <f t="shared" si="11"/>
        <v>#REF!</v>
      </c>
      <c r="J57" s="236" t="e">
        <f t="shared" si="11"/>
        <v>#REF!</v>
      </c>
      <c r="K57" s="47"/>
      <c r="L57" s="47"/>
      <c r="M57" s="47"/>
      <c r="N57" s="46"/>
      <c r="O57" s="329"/>
      <c r="P57" s="328"/>
      <c r="Q57" s="381"/>
    </row>
    <row r="58" spans="1:17" ht="14.25" thickTop="1" thickBot="1" x14ac:dyDescent="0.25">
      <c r="A58" s="375"/>
      <c r="B58" s="53"/>
      <c r="C58" s="704" t="s">
        <v>64</v>
      </c>
      <c r="D58" s="705"/>
      <c r="E58" s="267" t="e">
        <f t="shared" ref="E58:J58" si="12">SUM(E56:E57)</f>
        <v>#REF!</v>
      </c>
      <c r="F58" s="268" t="e">
        <f t="shared" si="12"/>
        <v>#REF!</v>
      </c>
      <c r="G58" s="267">
        <f t="shared" si="12"/>
        <v>9</v>
      </c>
      <c r="H58" s="268">
        <f>SUM(H56:H57)</f>
        <v>7.5666666666666664</v>
      </c>
      <c r="I58" s="269" t="e">
        <f t="shared" si="12"/>
        <v>#REF!</v>
      </c>
      <c r="J58" s="268" t="e">
        <f t="shared" si="12"/>
        <v>#REF!</v>
      </c>
      <c r="K58" s="47"/>
      <c r="L58" s="47"/>
      <c r="M58" s="47"/>
      <c r="N58" s="46"/>
      <c r="O58" s="329"/>
      <c r="P58" s="328"/>
      <c r="Q58" s="381"/>
    </row>
    <row r="59" spans="1:17" ht="14.25" thickTop="1" thickBot="1" x14ac:dyDescent="0.25">
      <c r="A59" s="375"/>
      <c r="B59" s="53"/>
      <c r="C59" s="56"/>
      <c r="D59" s="56"/>
      <c r="E59" s="237"/>
      <c r="F59" s="237"/>
      <c r="G59" s="237"/>
      <c r="H59" s="237"/>
      <c r="I59" s="237"/>
      <c r="J59" s="237"/>
      <c r="K59" s="47"/>
      <c r="L59" s="47"/>
      <c r="M59" s="47"/>
      <c r="N59" s="46"/>
      <c r="O59" s="329"/>
      <c r="P59" s="328"/>
      <c r="Q59" s="381"/>
    </row>
    <row r="60" spans="1:17" ht="41.25" customHeight="1" thickTop="1" thickBot="1" x14ac:dyDescent="0.25">
      <c r="A60" s="375"/>
      <c r="B60" s="53"/>
      <c r="C60" s="710" t="s">
        <v>115</v>
      </c>
      <c r="D60" s="713"/>
      <c r="E60" s="270" t="s">
        <v>123</v>
      </c>
      <c r="F60" s="271" t="s">
        <v>144</v>
      </c>
      <c r="G60" s="270" t="s">
        <v>122</v>
      </c>
      <c r="H60" s="271" t="s">
        <v>6</v>
      </c>
      <c r="I60" s="272" t="s">
        <v>35</v>
      </c>
      <c r="J60" s="271" t="s">
        <v>130</v>
      </c>
      <c r="K60" s="47"/>
      <c r="L60" s="47"/>
      <c r="M60" s="47"/>
      <c r="N60" s="46"/>
      <c r="O60" s="329"/>
      <c r="P60" s="328"/>
      <c r="Q60" s="381"/>
    </row>
    <row r="61" spans="1:17" ht="13.5" thickTop="1" x14ac:dyDescent="0.2">
      <c r="A61" s="375"/>
      <c r="B61" s="53"/>
      <c r="C61" s="706" t="s">
        <v>118</v>
      </c>
      <c r="D61" s="707"/>
      <c r="E61" s="273" t="e">
        <f>+'PMO Worksheet'!#REF!</f>
        <v>#REF!</v>
      </c>
      <c r="F61" s="171" t="e">
        <f>+'PMO Worksheet'!#REF!</f>
        <v>#REF!</v>
      </c>
      <c r="G61" s="273">
        <f>+'PMO Worksheet'!AO73</f>
        <v>4</v>
      </c>
      <c r="H61" s="171">
        <f>+'PMO Worksheet'!AO72</f>
        <v>13.866666666666667</v>
      </c>
      <c r="I61" s="274" t="e">
        <f t="shared" si="11"/>
        <v>#REF!</v>
      </c>
      <c r="J61" s="171" t="e">
        <f t="shared" si="11"/>
        <v>#REF!</v>
      </c>
      <c r="K61" s="47"/>
      <c r="L61" s="47"/>
      <c r="M61" s="47"/>
      <c r="N61" s="46"/>
      <c r="O61" s="329"/>
      <c r="P61" s="328"/>
      <c r="Q61" s="381"/>
    </row>
    <row r="62" spans="1:17" ht="13.5" thickBot="1" x14ac:dyDescent="0.25">
      <c r="A62" s="375"/>
      <c r="B62" s="53"/>
      <c r="C62" s="685" t="s">
        <v>108</v>
      </c>
      <c r="D62" s="686"/>
      <c r="E62" s="275" t="e">
        <f>+'PMO Worksheet'!#REF!</f>
        <v>#REF!</v>
      </c>
      <c r="F62" s="238" t="e">
        <f>+'PMO Worksheet'!#REF!</f>
        <v>#REF!</v>
      </c>
      <c r="G62" s="275">
        <f>+'PMO Worksheet'!AP73</f>
        <v>6</v>
      </c>
      <c r="H62" s="238">
        <f>+'PMO Worksheet'!AP72</f>
        <v>12.783333333333333</v>
      </c>
      <c r="I62" s="276" t="e">
        <f>G62-E62</f>
        <v>#REF!</v>
      </c>
      <c r="J62" s="238" t="e">
        <f>+H62-F62</f>
        <v>#REF!</v>
      </c>
      <c r="K62" s="47"/>
      <c r="L62" s="47"/>
      <c r="M62" s="47"/>
      <c r="N62" s="46"/>
      <c r="O62" s="329"/>
      <c r="P62" s="328"/>
      <c r="Q62" s="381"/>
    </row>
    <row r="63" spans="1:17" ht="14.25" thickTop="1" thickBot="1" x14ac:dyDescent="0.25">
      <c r="A63" s="375"/>
      <c r="B63" s="53"/>
      <c r="C63" s="708" t="s">
        <v>64</v>
      </c>
      <c r="D63" s="709"/>
      <c r="E63" s="239" t="e">
        <f t="shared" ref="E63:J63" si="13">SUM(E61:E62)</f>
        <v>#REF!</v>
      </c>
      <c r="F63" s="240" t="e">
        <f t="shared" si="13"/>
        <v>#REF!</v>
      </c>
      <c r="G63" s="239">
        <f t="shared" si="13"/>
        <v>10</v>
      </c>
      <c r="H63" s="240">
        <f t="shared" si="13"/>
        <v>26.65</v>
      </c>
      <c r="I63" s="241" t="e">
        <f t="shared" si="13"/>
        <v>#REF!</v>
      </c>
      <c r="J63" s="240" t="e">
        <f t="shared" si="13"/>
        <v>#REF!</v>
      </c>
      <c r="K63" s="47"/>
      <c r="L63" s="47"/>
      <c r="M63" s="47"/>
      <c r="N63" s="46"/>
      <c r="O63" s="329"/>
      <c r="P63" s="328"/>
      <c r="Q63" s="381"/>
    </row>
    <row r="64" spans="1:17" ht="14.25" thickTop="1" thickBot="1" x14ac:dyDescent="0.25">
      <c r="A64" s="375"/>
      <c r="B64" s="53"/>
      <c r="C64" s="56"/>
      <c r="D64" s="56"/>
      <c r="E64" s="265"/>
      <c r="F64" s="265"/>
      <c r="G64" s="265"/>
      <c r="H64" s="265"/>
      <c r="I64" s="265"/>
      <c r="J64" s="265"/>
      <c r="K64" s="47"/>
      <c r="L64" s="47"/>
      <c r="M64" s="47"/>
      <c r="N64" s="46"/>
      <c r="O64" s="329"/>
      <c r="P64" s="328"/>
      <c r="Q64" s="381"/>
    </row>
    <row r="65" spans="1:17" ht="27" thickTop="1" thickBot="1" x14ac:dyDescent="0.25">
      <c r="A65" s="375"/>
      <c r="B65" s="53"/>
      <c r="C65" s="710" t="s">
        <v>113</v>
      </c>
      <c r="D65" s="711"/>
      <c r="E65" s="247" t="s">
        <v>123</v>
      </c>
      <c r="F65" s="248" t="s">
        <v>144</v>
      </c>
      <c r="G65" s="247" t="s">
        <v>122</v>
      </c>
      <c r="H65" s="248" t="s">
        <v>6</v>
      </c>
      <c r="I65" s="249" t="s">
        <v>35</v>
      </c>
      <c r="J65" s="248" t="s">
        <v>130</v>
      </c>
      <c r="K65" s="47"/>
      <c r="L65" s="47"/>
      <c r="M65" s="47"/>
      <c r="N65" s="46"/>
      <c r="O65" s="329"/>
      <c r="P65" s="328"/>
      <c r="Q65" s="381"/>
    </row>
    <row r="66" spans="1:17" ht="13.5" thickTop="1" x14ac:dyDescent="0.2">
      <c r="A66" s="375"/>
      <c r="B66" s="53"/>
      <c r="C66" s="687" t="s">
        <v>110</v>
      </c>
      <c r="D66" s="678"/>
      <c r="E66" s="279" t="e">
        <f t="shared" ref="E66:J67" si="14">+E56+E61</f>
        <v>#REF!</v>
      </c>
      <c r="F66" s="258" t="e">
        <f t="shared" si="14"/>
        <v>#REF!</v>
      </c>
      <c r="G66" s="279">
        <f t="shared" si="14"/>
        <v>4</v>
      </c>
      <c r="H66" s="258">
        <f t="shared" si="14"/>
        <v>13.866666666666667</v>
      </c>
      <c r="I66" s="280" t="e">
        <f t="shared" si="14"/>
        <v>#REF!</v>
      </c>
      <c r="J66" s="258" t="e">
        <f t="shared" si="14"/>
        <v>#REF!</v>
      </c>
      <c r="K66" s="47"/>
      <c r="L66" s="47"/>
      <c r="M66" s="47"/>
      <c r="N66" s="46"/>
      <c r="O66" s="329"/>
      <c r="P66" s="328"/>
      <c r="Q66" s="381"/>
    </row>
    <row r="67" spans="1:17" ht="13.5" thickBot="1" x14ac:dyDescent="0.25">
      <c r="A67" s="375"/>
      <c r="B67" s="53"/>
      <c r="C67" s="690" t="s">
        <v>111</v>
      </c>
      <c r="D67" s="691"/>
      <c r="E67" s="281" t="e">
        <f t="shared" si="14"/>
        <v>#REF!</v>
      </c>
      <c r="F67" s="282" t="e">
        <f t="shared" si="14"/>
        <v>#REF!</v>
      </c>
      <c r="G67" s="281">
        <f t="shared" si="14"/>
        <v>15</v>
      </c>
      <c r="H67" s="282">
        <f t="shared" si="14"/>
        <v>20.350000000000001</v>
      </c>
      <c r="I67" s="283" t="e">
        <f t="shared" si="14"/>
        <v>#REF!</v>
      </c>
      <c r="J67" s="282" t="e">
        <f t="shared" si="14"/>
        <v>#REF!</v>
      </c>
      <c r="K67" s="47"/>
      <c r="L67" s="47"/>
      <c r="M67" s="47"/>
      <c r="N67" s="46"/>
      <c r="O67" s="329"/>
      <c r="P67" s="328"/>
      <c r="Q67" s="381"/>
    </row>
    <row r="68" spans="1:17" ht="14.25" thickTop="1" thickBot="1" x14ac:dyDescent="0.25">
      <c r="A68" s="375"/>
      <c r="B68" s="53"/>
      <c r="C68" s="704" t="s">
        <v>64</v>
      </c>
      <c r="D68" s="705"/>
      <c r="E68" s="277" t="e">
        <f t="shared" ref="E68:J68" si="15">SUM(E66:E67)</f>
        <v>#REF!</v>
      </c>
      <c r="F68" s="240" t="e">
        <f t="shared" si="15"/>
        <v>#REF!</v>
      </c>
      <c r="G68" s="277">
        <f t="shared" si="15"/>
        <v>19</v>
      </c>
      <c r="H68" s="240">
        <f t="shared" si="15"/>
        <v>34.216666666666669</v>
      </c>
      <c r="I68" s="278" t="e">
        <f t="shared" si="15"/>
        <v>#REF!</v>
      </c>
      <c r="J68" s="240" t="e">
        <f t="shared" si="15"/>
        <v>#REF!</v>
      </c>
      <c r="K68" s="47"/>
      <c r="L68" s="47"/>
      <c r="M68" s="47"/>
      <c r="N68" s="46"/>
      <c r="O68" s="329"/>
      <c r="P68" s="328"/>
      <c r="Q68" s="381"/>
    </row>
    <row r="69" spans="1:17" ht="13.5" thickTop="1" x14ac:dyDescent="0.2">
      <c r="A69" s="375"/>
      <c r="B69" s="53"/>
      <c r="C69" s="56"/>
      <c r="D69" s="56"/>
      <c r="E69" s="92"/>
      <c r="F69" s="92"/>
      <c r="G69" s="92"/>
      <c r="H69" s="92"/>
      <c r="I69" s="92"/>
      <c r="J69" s="92"/>
      <c r="K69" s="47"/>
      <c r="L69" s="47"/>
      <c r="M69" s="47"/>
      <c r="N69" s="46"/>
      <c r="O69" s="329"/>
      <c r="P69" s="328"/>
      <c r="Q69" s="381"/>
    </row>
    <row r="70" spans="1:17" x14ac:dyDescent="0.2">
      <c r="A70" s="375"/>
      <c r="B70" s="53"/>
      <c r="C70" s="56"/>
      <c r="D70" s="56"/>
      <c r="E70" s="47"/>
      <c r="F70" s="47"/>
      <c r="G70" s="92"/>
      <c r="H70" s="47"/>
      <c r="I70" s="92"/>
      <c r="J70" s="92"/>
      <c r="K70" s="47"/>
      <c r="L70" s="47"/>
      <c r="M70" s="47"/>
      <c r="N70" s="46"/>
      <c r="O70" s="329"/>
      <c r="P70" s="328"/>
      <c r="Q70" s="381"/>
    </row>
    <row r="71" spans="1:17" ht="13.5" thickBot="1" x14ac:dyDescent="0.25">
      <c r="A71" s="375"/>
      <c r="B71" s="53"/>
      <c r="C71" s="58"/>
      <c r="D71" s="58"/>
      <c r="E71" s="57"/>
      <c r="F71" s="46"/>
      <c r="Q71" s="381"/>
    </row>
    <row r="72" spans="1:17" ht="21.75" thickTop="1" thickBot="1" x14ac:dyDescent="0.35">
      <c r="A72" s="375"/>
      <c r="B72" s="53"/>
      <c r="C72" s="700" t="s">
        <v>57</v>
      </c>
      <c r="D72" s="701"/>
      <c r="E72" s="57"/>
      <c r="F72" s="46"/>
      <c r="G72" s="694" t="s">
        <v>124</v>
      </c>
      <c r="H72" s="695"/>
      <c r="I72" s="695"/>
      <c r="J72" s="696"/>
      <c r="L72" s="694" t="s">
        <v>147</v>
      </c>
      <c r="M72" s="695"/>
      <c r="N72" s="695"/>
      <c r="O72" s="696"/>
      <c r="Q72" s="381"/>
    </row>
    <row r="73" spans="1:17" ht="13.5" thickTop="1" x14ac:dyDescent="0.2">
      <c r="A73" s="375"/>
      <c r="B73" s="53"/>
      <c r="C73" s="80" t="e">
        <f>+C22</f>
        <v>#REF!</v>
      </c>
      <c r="D73" s="68" t="e">
        <f t="shared" ref="D73:D84" si="16">+K22</f>
        <v>#REF!</v>
      </c>
      <c r="E73" s="57"/>
      <c r="F73" s="46"/>
      <c r="G73" s="285"/>
      <c r="H73" s="296" t="s">
        <v>123</v>
      </c>
      <c r="I73" s="287" t="s">
        <v>122</v>
      </c>
      <c r="J73" s="305" t="s">
        <v>73</v>
      </c>
      <c r="L73" s="295"/>
      <c r="M73" s="296" t="s">
        <v>2</v>
      </c>
      <c r="N73" s="296" t="s">
        <v>127</v>
      </c>
      <c r="O73" s="304" t="s">
        <v>73</v>
      </c>
      <c r="Q73" s="381"/>
    </row>
    <row r="74" spans="1:17" x14ac:dyDescent="0.2">
      <c r="A74" s="375"/>
      <c r="B74" s="53"/>
      <c r="C74" s="80" t="e">
        <f t="shared" ref="C74:C84" si="17">+C23</f>
        <v>#REF!</v>
      </c>
      <c r="D74" s="67" t="e">
        <f t="shared" si="16"/>
        <v>#REF!</v>
      </c>
      <c r="E74" s="57"/>
      <c r="F74" s="46"/>
      <c r="G74" s="286" t="str">
        <f>+'PMO Worksheet'!V88</f>
        <v>Mechanics</v>
      </c>
      <c r="H74" s="173" t="e">
        <f>+'PMO Worksheet'!#REF!</f>
        <v>#REF!</v>
      </c>
      <c r="I74" s="288">
        <f>+'PMO Worksheet'!P73</f>
        <v>7</v>
      </c>
      <c r="J74" s="301" t="e">
        <f>+I74-H74</f>
        <v>#REF!</v>
      </c>
      <c r="L74" s="292" t="str">
        <f>+'PMO Worksheet'!T88</f>
        <v>Daily</v>
      </c>
      <c r="M74" s="173" t="e">
        <f>+'PMO Worksheet'!#REF!</f>
        <v>#REF!</v>
      </c>
      <c r="N74" s="173">
        <f>+'PMO Worksheet'!P85</f>
        <v>7</v>
      </c>
      <c r="O74" s="301" t="e">
        <f>+N74-M74</f>
        <v>#REF!</v>
      </c>
      <c r="Q74" s="381"/>
    </row>
    <row r="75" spans="1:17" x14ac:dyDescent="0.2">
      <c r="A75" s="375"/>
      <c r="B75" s="53"/>
      <c r="C75" s="80" t="e">
        <f t="shared" si="17"/>
        <v>#REF!</v>
      </c>
      <c r="D75" s="67" t="e">
        <f t="shared" si="16"/>
        <v>#REF!</v>
      </c>
      <c r="E75" s="57"/>
      <c r="F75" s="46"/>
      <c r="G75" s="297" t="str">
        <f>+'PMO Worksheet'!V89</f>
        <v>Operators</v>
      </c>
      <c r="H75" s="173" t="e">
        <f>+'PMO Worksheet'!#REF!</f>
        <v>#REF!</v>
      </c>
      <c r="I75" s="288">
        <f>+'PMO Worksheet'!P74</f>
        <v>13</v>
      </c>
      <c r="J75" s="301" t="e">
        <f t="shared" ref="J75:J83" si="18">+I75-H75</f>
        <v>#REF!</v>
      </c>
      <c r="L75" s="292" t="str">
        <f>+'PMO Worksheet'!T89</f>
        <v>1 week</v>
      </c>
      <c r="M75" s="173" t="e">
        <f>+'PMO Worksheet'!#REF!</f>
        <v>#REF!</v>
      </c>
      <c r="N75" s="173">
        <f>+'PMO Worksheet'!P86</f>
        <v>4</v>
      </c>
      <c r="O75" s="301" t="e">
        <f t="shared" ref="O75:O86" si="19">+N75-M75</f>
        <v>#REF!</v>
      </c>
      <c r="Q75" s="381"/>
    </row>
    <row r="76" spans="1:17" x14ac:dyDescent="0.2">
      <c r="A76" s="375"/>
      <c r="B76" s="53"/>
      <c r="C76" s="80" t="e">
        <f t="shared" si="17"/>
        <v>#REF!</v>
      </c>
      <c r="D76" s="67" t="e">
        <f t="shared" si="16"/>
        <v>#REF!</v>
      </c>
      <c r="E76" s="57"/>
      <c r="F76" s="46"/>
      <c r="G76" s="297" t="str">
        <f>+'PMO Worksheet'!V90</f>
        <v>Electricians</v>
      </c>
      <c r="H76" s="173" t="e">
        <f>+'PMO Worksheet'!#REF!</f>
        <v>#REF!</v>
      </c>
      <c r="I76" s="288">
        <f>+'PMO Worksheet'!P75</f>
        <v>3</v>
      </c>
      <c r="J76" s="301" t="e">
        <f t="shared" si="18"/>
        <v>#REF!</v>
      </c>
      <c r="L76" s="292" t="str">
        <f>+'PMO Worksheet'!T90</f>
        <v>Monthly</v>
      </c>
      <c r="M76" s="173" t="e">
        <f>+'PMO Worksheet'!#REF!</f>
        <v>#REF!</v>
      </c>
      <c r="N76" s="173">
        <f>+'PMO Worksheet'!P87</f>
        <v>5</v>
      </c>
      <c r="O76" s="301" t="e">
        <f t="shared" si="19"/>
        <v>#REF!</v>
      </c>
      <c r="Q76" s="381"/>
    </row>
    <row r="77" spans="1:17" x14ac:dyDescent="0.2">
      <c r="A77" s="375"/>
      <c r="B77" s="53"/>
      <c r="C77" s="80" t="e">
        <f t="shared" si="17"/>
        <v>#REF!</v>
      </c>
      <c r="D77" s="67" t="e">
        <f t="shared" si="16"/>
        <v>#REF!</v>
      </c>
      <c r="E77" s="57"/>
      <c r="F77" s="46"/>
      <c r="G77" s="297">
        <f>+'PMO Worksheet'!V91</f>
        <v>0</v>
      </c>
      <c r="H77" s="173" t="e">
        <f>+'PMO Worksheet'!#REF!</f>
        <v>#REF!</v>
      </c>
      <c r="I77" s="288">
        <f>+'PMO Worksheet'!P76</f>
        <v>0</v>
      </c>
      <c r="J77" s="301" t="e">
        <f t="shared" si="18"/>
        <v>#REF!</v>
      </c>
      <c r="L77" s="292" t="str">
        <f>+'PMO Worksheet'!T91</f>
        <v>Quarterly</v>
      </c>
      <c r="M77" s="173" t="e">
        <f>+'PMO Worksheet'!#REF!</f>
        <v>#REF!</v>
      </c>
      <c r="N77" s="173">
        <f>+'PMO Worksheet'!P88</f>
        <v>0</v>
      </c>
      <c r="O77" s="301" t="e">
        <f t="shared" si="19"/>
        <v>#REF!</v>
      </c>
      <c r="Q77" s="381"/>
    </row>
    <row r="78" spans="1:17" x14ac:dyDescent="0.2">
      <c r="A78" s="375"/>
      <c r="B78" s="53"/>
      <c r="C78" s="80" t="e">
        <f t="shared" si="17"/>
        <v>#REF!</v>
      </c>
      <c r="D78" s="67" t="e">
        <f t="shared" si="16"/>
        <v>#REF!</v>
      </c>
      <c r="E78" s="57"/>
      <c r="F78" s="46"/>
      <c r="G78" s="297">
        <f>+'PMO Worksheet'!V92</f>
        <v>0</v>
      </c>
      <c r="H78" s="173" t="e">
        <f>+'PMO Worksheet'!#REF!</f>
        <v>#REF!</v>
      </c>
      <c r="I78" s="288">
        <f>+'PMO Worksheet'!P77</f>
        <v>0</v>
      </c>
      <c r="J78" s="301" t="e">
        <f t="shared" si="18"/>
        <v>#REF!</v>
      </c>
      <c r="L78" s="292" t="str">
        <f>+'PMO Worksheet'!T92</f>
        <v>Semi Annual</v>
      </c>
      <c r="M78" s="173" t="e">
        <f>+'PMO Worksheet'!#REF!</f>
        <v>#REF!</v>
      </c>
      <c r="N78" s="173">
        <f>+'PMO Worksheet'!P89</f>
        <v>0</v>
      </c>
      <c r="O78" s="301" t="e">
        <f t="shared" si="19"/>
        <v>#REF!</v>
      </c>
      <c r="Q78" s="381"/>
    </row>
    <row r="79" spans="1:17" x14ac:dyDescent="0.2">
      <c r="A79" s="375"/>
      <c r="B79" s="53"/>
      <c r="C79" s="80" t="e">
        <f t="shared" si="17"/>
        <v>#REF!</v>
      </c>
      <c r="D79" s="67" t="e">
        <f t="shared" si="16"/>
        <v>#REF!</v>
      </c>
      <c r="E79" s="57"/>
      <c r="F79" s="46"/>
      <c r="G79" s="297">
        <f>+'PMO Worksheet'!V93</f>
        <v>0</v>
      </c>
      <c r="H79" s="173" t="e">
        <f>+'PMO Worksheet'!#REF!</f>
        <v>#REF!</v>
      </c>
      <c r="I79" s="288">
        <f>+'PMO Worksheet'!P78</f>
        <v>0</v>
      </c>
      <c r="J79" s="301" t="e">
        <f t="shared" si="18"/>
        <v>#REF!</v>
      </c>
      <c r="L79" s="292" t="str">
        <f>+'PMO Worksheet'!T93</f>
        <v>Yearly</v>
      </c>
      <c r="M79" s="173" t="e">
        <f>+'PMO Worksheet'!#REF!</f>
        <v>#REF!</v>
      </c>
      <c r="N79" s="173">
        <f>+'PMO Worksheet'!P90</f>
        <v>7</v>
      </c>
      <c r="O79" s="301" t="e">
        <f t="shared" si="19"/>
        <v>#REF!</v>
      </c>
      <c r="Q79" s="381"/>
    </row>
    <row r="80" spans="1:17" x14ac:dyDescent="0.2">
      <c r="A80" s="375"/>
      <c r="B80" s="53"/>
      <c r="C80" s="80" t="e">
        <f t="shared" si="17"/>
        <v>#REF!</v>
      </c>
      <c r="D80" s="67" t="e">
        <f t="shared" si="16"/>
        <v>#REF!</v>
      </c>
      <c r="E80" s="57"/>
      <c r="F80" s="46"/>
      <c r="G80" s="297">
        <f>+'PMO Worksheet'!V94</f>
        <v>0</v>
      </c>
      <c r="H80" s="173" t="e">
        <f>+'PMO Worksheet'!#REF!</f>
        <v>#REF!</v>
      </c>
      <c r="I80" s="288">
        <f>+'PMO Worksheet'!P79</f>
        <v>0</v>
      </c>
      <c r="J80" s="301" t="e">
        <f t="shared" si="18"/>
        <v>#REF!</v>
      </c>
      <c r="L80" s="292">
        <f>+'PMO Worksheet'!T94</f>
        <v>0</v>
      </c>
      <c r="M80" s="173" t="e">
        <f>+'PMO Worksheet'!#REF!</f>
        <v>#REF!</v>
      </c>
      <c r="N80" s="173">
        <f>+'PMO Worksheet'!P91</f>
        <v>0</v>
      </c>
      <c r="O80" s="301" t="e">
        <f t="shared" si="19"/>
        <v>#REF!</v>
      </c>
      <c r="Q80" s="381"/>
    </row>
    <row r="81" spans="1:17" x14ac:dyDescent="0.2">
      <c r="A81" s="375"/>
      <c r="B81" s="53"/>
      <c r="C81" s="80" t="e">
        <f t="shared" si="17"/>
        <v>#REF!</v>
      </c>
      <c r="D81" s="67" t="e">
        <f t="shared" si="16"/>
        <v>#REF!</v>
      </c>
      <c r="E81" s="57"/>
      <c r="F81" s="46"/>
      <c r="G81" s="297">
        <f>+'PMO Worksheet'!V95</f>
        <v>0</v>
      </c>
      <c r="H81" s="173" t="e">
        <f>+'PMO Worksheet'!#REF!</f>
        <v>#REF!</v>
      </c>
      <c r="I81" s="288">
        <f>+'PMO Worksheet'!P80</f>
        <v>0</v>
      </c>
      <c r="J81" s="301" t="e">
        <f t="shared" si="18"/>
        <v>#REF!</v>
      </c>
      <c r="L81" s="292">
        <f>+'PMO Worksheet'!T95</f>
        <v>0</v>
      </c>
      <c r="M81" s="173" t="e">
        <f>+'PMO Worksheet'!#REF!</f>
        <v>#REF!</v>
      </c>
      <c r="N81" s="173">
        <f>+'PMO Worksheet'!P92</f>
        <v>0</v>
      </c>
      <c r="O81" s="301" t="e">
        <f t="shared" si="19"/>
        <v>#REF!</v>
      </c>
      <c r="Q81" s="381"/>
    </row>
    <row r="82" spans="1:17" ht="13.5" thickBot="1" x14ac:dyDescent="0.25">
      <c r="A82" s="375"/>
      <c r="B82" s="53"/>
      <c r="C82" s="87" t="e">
        <f t="shared" si="17"/>
        <v>#REF!</v>
      </c>
      <c r="D82" s="86" t="e">
        <f t="shared" si="16"/>
        <v>#REF!</v>
      </c>
      <c r="E82" s="57"/>
      <c r="F82" s="46"/>
      <c r="G82" s="298">
        <f>+'PMO Worksheet'!V96</f>
        <v>0</v>
      </c>
      <c r="H82" s="290" t="e">
        <f>+'PMO Worksheet'!#REF!</f>
        <v>#REF!</v>
      </c>
      <c r="I82" s="289">
        <f>+'PMO Worksheet'!P81</f>
        <v>0</v>
      </c>
      <c r="J82" s="302" t="e">
        <f t="shared" si="18"/>
        <v>#REF!</v>
      </c>
      <c r="L82" s="292">
        <f>+'PMO Worksheet'!T96</f>
        <v>0</v>
      </c>
      <c r="M82" s="173" t="e">
        <f>+'PMO Worksheet'!#REF!</f>
        <v>#REF!</v>
      </c>
      <c r="N82" s="173">
        <f>+'PMO Worksheet'!P93</f>
        <v>0</v>
      </c>
      <c r="O82" s="301" t="e">
        <f t="shared" si="19"/>
        <v>#REF!</v>
      </c>
      <c r="Q82" s="381"/>
    </row>
    <row r="83" spans="1:17" ht="14.25" thickTop="1" thickBot="1" x14ac:dyDescent="0.25">
      <c r="A83" s="375"/>
      <c r="B83" s="53"/>
      <c r="C83" s="87" t="e">
        <f t="shared" si="17"/>
        <v>#REF!</v>
      </c>
      <c r="D83" s="86" t="e">
        <f t="shared" si="16"/>
        <v>#REF!</v>
      </c>
      <c r="E83" s="57"/>
      <c r="F83" s="46"/>
      <c r="G83" s="299" t="s">
        <v>64</v>
      </c>
      <c r="H83" s="246" t="e">
        <f>SUM(H74:H82)</f>
        <v>#REF!</v>
      </c>
      <c r="I83" s="291">
        <f>SUM(I74:I82)</f>
        <v>23</v>
      </c>
      <c r="J83" s="303" t="e">
        <f t="shared" si="18"/>
        <v>#REF!</v>
      </c>
      <c r="L83" s="292">
        <f>+'PMO Worksheet'!T97</f>
        <v>0</v>
      </c>
      <c r="M83" s="173" t="e">
        <f>+'PMO Worksheet'!#REF!</f>
        <v>#REF!</v>
      </c>
      <c r="N83" s="173">
        <f>+'PMO Worksheet'!P94</f>
        <v>0</v>
      </c>
      <c r="O83" s="301" t="e">
        <f t="shared" si="19"/>
        <v>#REF!</v>
      </c>
      <c r="Q83" s="381"/>
    </row>
    <row r="84" spans="1:17" ht="14.25" thickTop="1" thickBot="1" x14ac:dyDescent="0.25">
      <c r="A84" s="375"/>
      <c r="B84" s="53"/>
      <c r="C84" s="85" t="e">
        <f t="shared" si="17"/>
        <v>#REF!</v>
      </c>
      <c r="D84" s="86" t="e">
        <f t="shared" si="16"/>
        <v>#REF!</v>
      </c>
      <c r="E84" s="57"/>
      <c r="F84" s="46"/>
      <c r="G84" s="46"/>
      <c r="L84" s="292">
        <f>+'PMO Worksheet'!T98</f>
        <v>0</v>
      </c>
      <c r="M84" s="173" t="e">
        <f>+'PMO Worksheet'!#REF!</f>
        <v>#REF!</v>
      </c>
      <c r="N84" s="173">
        <f>+'PMO Worksheet'!P95</f>
        <v>0</v>
      </c>
      <c r="O84" s="301" t="e">
        <f t="shared" si="19"/>
        <v>#REF!</v>
      </c>
      <c r="Q84" s="381"/>
    </row>
    <row r="85" spans="1:17" ht="14.25" thickTop="1" thickBot="1" x14ac:dyDescent="0.25">
      <c r="A85" s="375"/>
      <c r="B85" s="53"/>
      <c r="C85" s="244" t="s">
        <v>64</v>
      </c>
      <c r="D85" s="245" t="e">
        <f>SUM(D73:D84)</f>
        <v>#REF!</v>
      </c>
      <c r="E85" s="57"/>
      <c r="F85" s="46"/>
      <c r="G85" s="46"/>
      <c r="L85" s="293">
        <f>+'PMO Worksheet'!T99</f>
        <v>0</v>
      </c>
      <c r="M85" s="174" t="e">
        <f>+'PMO Worksheet'!#REF!</f>
        <v>#REF!</v>
      </c>
      <c r="N85" s="174">
        <f>+'PMO Worksheet'!P96</f>
        <v>0</v>
      </c>
      <c r="O85" s="302" t="e">
        <f t="shared" si="19"/>
        <v>#REF!</v>
      </c>
      <c r="Q85" s="381"/>
    </row>
    <row r="86" spans="1:17" ht="14.25" thickTop="1" thickBot="1" x14ac:dyDescent="0.25">
      <c r="A86" s="375"/>
      <c r="B86" s="53"/>
      <c r="C86" s="58"/>
      <c r="D86" s="58"/>
      <c r="E86" s="57"/>
      <c r="F86" s="46"/>
      <c r="G86" s="46"/>
      <c r="L86" s="294" t="s">
        <v>64</v>
      </c>
      <c r="M86" s="246" t="e">
        <f>SUM(M74:M85)</f>
        <v>#REF!</v>
      </c>
      <c r="N86" s="246">
        <f>SUM(N74:N85)</f>
        <v>23</v>
      </c>
      <c r="O86" s="303" t="e">
        <f t="shared" si="19"/>
        <v>#REF!</v>
      </c>
      <c r="Q86" s="381"/>
    </row>
    <row r="87" spans="1:17" ht="13.5" thickTop="1" x14ac:dyDescent="0.2">
      <c r="A87" s="375"/>
      <c r="B87" s="1"/>
      <c r="C87" s="58"/>
      <c r="D87" s="58"/>
      <c r="E87" s="57"/>
      <c r="F87" s="46"/>
      <c r="G87" s="46"/>
      <c r="L87" s="398"/>
      <c r="M87" s="399"/>
      <c r="N87" s="399"/>
      <c r="O87" s="400"/>
      <c r="Q87" s="381"/>
    </row>
    <row r="88" spans="1:17" ht="13.5" thickBot="1" x14ac:dyDescent="0.25">
      <c r="A88" s="376"/>
      <c r="B88" s="1"/>
      <c r="C88" s="58"/>
      <c r="D88" s="58"/>
      <c r="E88" s="57"/>
      <c r="F88" s="46"/>
      <c r="G88" s="46"/>
      <c r="N88" s="300"/>
      <c r="Q88" s="381"/>
    </row>
    <row r="89" spans="1:17" ht="19.5" customHeight="1" thickTop="1" thickBot="1" x14ac:dyDescent="0.3">
      <c r="A89" s="376"/>
      <c r="B89" s="1"/>
      <c r="C89" s="697" t="s">
        <v>134</v>
      </c>
      <c r="D89" s="698"/>
      <c r="E89" s="698"/>
      <c r="F89" s="698"/>
      <c r="G89" s="698"/>
      <c r="H89" s="698"/>
      <c r="I89" s="699"/>
      <c r="Q89" s="381"/>
    </row>
    <row r="90" spans="1:17" ht="32.25" thickTop="1" x14ac:dyDescent="0.25">
      <c r="A90" s="376"/>
      <c r="B90" s="1"/>
      <c r="C90" s="242" t="s">
        <v>1</v>
      </c>
      <c r="D90" s="308" t="s">
        <v>132</v>
      </c>
      <c r="E90" s="309" t="s">
        <v>123</v>
      </c>
      <c r="F90" s="310" t="s">
        <v>133</v>
      </c>
      <c r="G90" s="309" t="s">
        <v>122</v>
      </c>
      <c r="H90" s="308" t="s">
        <v>37</v>
      </c>
      <c r="I90" s="309" t="s">
        <v>35</v>
      </c>
      <c r="Q90" s="381"/>
    </row>
    <row r="91" spans="1:17" x14ac:dyDescent="0.2">
      <c r="A91" s="376"/>
      <c r="B91" s="1"/>
      <c r="C91" s="87" t="str">
        <f>+'PMO Worksheet'!V88</f>
        <v>Mechanics</v>
      </c>
      <c r="D91" s="306" t="e">
        <f>+'PMO Worksheet'!#REF!</f>
        <v>#REF!</v>
      </c>
      <c r="E91" s="307" t="e">
        <f>+'PMO Worksheet'!#REF!</f>
        <v>#REF!</v>
      </c>
      <c r="F91" s="306">
        <f>+'PMO Worksheet'!O73</f>
        <v>6.1</v>
      </c>
      <c r="G91" s="307">
        <f>+'PMO Worksheet'!P73</f>
        <v>7</v>
      </c>
      <c r="H91" s="306" t="e">
        <f>+F91-D91</f>
        <v>#REF!</v>
      </c>
      <c r="I91" s="307" t="e">
        <f>+G91-E91</f>
        <v>#REF!</v>
      </c>
      <c r="Q91" s="381"/>
    </row>
    <row r="92" spans="1:17" x14ac:dyDescent="0.2">
      <c r="A92" s="376"/>
      <c r="B92" s="1"/>
      <c r="C92" s="87" t="str">
        <f>+'PMO Worksheet'!V89</f>
        <v>Operators</v>
      </c>
      <c r="D92" s="306" t="e">
        <f>+'PMO Worksheet'!#REF!</f>
        <v>#REF!</v>
      </c>
      <c r="E92" s="307" t="e">
        <f>+'PMO Worksheet'!#REF!</f>
        <v>#REF!</v>
      </c>
      <c r="F92" s="306">
        <f>+'PMO Worksheet'!O74</f>
        <v>39.65</v>
      </c>
      <c r="G92" s="307">
        <f>+'PMO Worksheet'!P74</f>
        <v>13</v>
      </c>
      <c r="H92" s="306" t="e">
        <f t="shared" ref="H92:H99" si="20">+F92-D92</f>
        <v>#REF!</v>
      </c>
      <c r="I92" s="307" t="e">
        <f t="shared" ref="I92:I99" si="21">+G92-E92</f>
        <v>#REF!</v>
      </c>
      <c r="Q92" s="381"/>
    </row>
    <row r="93" spans="1:17" x14ac:dyDescent="0.2">
      <c r="A93" s="376"/>
      <c r="B93" s="1"/>
      <c r="C93" s="87" t="str">
        <f>+'PMO Worksheet'!V90</f>
        <v>Electricians</v>
      </c>
      <c r="D93" s="306" t="e">
        <f>+'PMO Worksheet'!#REF!</f>
        <v>#REF!</v>
      </c>
      <c r="E93" s="307" t="e">
        <f>+'PMO Worksheet'!#REF!</f>
        <v>#REF!</v>
      </c>
      <c r="F93" s="306">
        <f>+'PMO Worksheet'!O75</f>
        <v>1.5</v>
      </c>
      <c r="G93" s="307">
        <f>+'PMO Worksheet'!P75</f>
        <v>3</v>
      </c>
      <c r="H93" s="306" t="e">
        <f t="shared" si="20"/>
        <v>#REF!</v>
      </c>
      <c r="I93" s="307" t="e">
        <f t="shared" si="21"/>
        <v>#REF!</v>
      </c>
      <c r="Q93" s="381"/>
    </row>
    <row r="94" spans="1:17" x14ac:dyDescent="0.2">
      <c r="A94" s="376"/>
      <c r="B94" s="1"/>
      <c r="C94" s="87">
        <f>+'PMO Worksheet'!V91</f>
        <v>0</v>
      </c>
      <c r="D94" s="306" t="e">
        <f>+'PMO Worksheet'!#REF!</f>
        <v>#REF!</v>
      </c>
      <c r="E94" s="307" t="e">
        <f>+'PMO Worksheet'!#REF!</f>
        <v>#REF!</v>
      </c>
      <c r="F94" s="306">
        <f>+'PMO Worksheet'!O76</f>
        <v>0</v>
      </c>
      <c r="G94" s="307">
        <f>+'PMO Worksheet'!P76</f>
        <v>0</v>
      </c>
      <c r="H94" s="306" t="e">
        <f t="shared" si="20"/>
        <v>#REF!</v>
      </c>
      <c r="I94" s="307" t="e">
        <f t="shared" si="21"/>
        <v>#REF!</v>
      </c>
      <c r="Q94" s="381"/>
    </row>
    <row r="95" spans="1:17" x14ac:dyDescent="0.2">
      <c r="A95" s="376"/>
      <c r="B95" s="1"/>
      <c r="C95" s="87">
        <f>+'PMO Worksheet'!V92</f>
        <v>0</v>
      </c>
      <c r="D95" s="306" t="e">
        <f>+'PMO Worksheet'!#REF!</f>
        <v>#REF!</v>
      </c>
      <c r="E95" s="307" t="e">
        <f>+'PMO Worksheet'!#REF!</f>
        <v>#REF!</v>
      </c>
      <c r="F95" s="306">
        <f>+'PMO Worksheet'!O77</f>
        <v>0</v>
      </c>
      <c r="G95" s="307">
        <f>+'PMO Worksheet'!P77</f>
        <v>0</v>
      </c>
      <c r="H95" s="306" t="e">
        <f t="shared" si="20"/>
        <v>#REF!</v>
      </c>
      <c r="I95" s="307" t="e">
        <f t="shared" si="21"/>
        <v>#REF!</v>
      </c>
      <c r="Q95" s="381"/>
    </row>
    <row r="96" spans="1:17" x14ac:dyDescent="0.2">
      <c r="A96" s="376"/>
      <c r="B96" s="1"/>
      <c r="C96" s="87">
        <f>+'PMO Worksheet'!V93</f>
        <v>0</v>
      </c>
      <c r="D96" s="306" t="e">
        <f>+'PMO Worksheet'!#REF!</f>
        <v>#REF!</v>
      </c>
      <c r="E96" s="307" t="e">
        <f>+'PMO Worksheet'!#REF!</f>
        <v>#REF!</v>
      </c>
      <c r="F96" s="306">
        <f>+'PMO Worksheet'!O78</f>
        <v>0</v>
      </c>
      <c r="G96" s="307">
        <f>+'PMO Worksheet'!P78</f>
        <v>0</v>
      </c>
      <c r="H96" s="306" t="e">
        <f t="shared" si="20"/>
        <v>#REF!</v>
      </c>
      <c r="I96" s="307" t="e">
        <f t="shared" si="21"/>
        <v>#REF!</v>
      </c>
      <c r="Q96" s="381"/>
    </row>
    <row r="97" spans="1:18" x14ac:dyDescent="0.2">
      <c r="A97" s="376"/>
      <c r="B97" s="1"/>
      <c r="C97" s="87">
        <f>+'PMO Worksheet'!V94</f>
        <v>0</v>
      </c>
      <c r="D97" s="306" t="e">
        <f>+'PMO Worksheet'!#REF!</f>
        <v>#REF!</v>
      </c>
      <c r="E97" s="307" t="e">
        <f>+'PMO Worksheet'!#REF!</f>
        <v>#REF!</v>
      </c>
      <c r="F97" s="306">
        <f>+'PMO Worksheet'!O79</f>
        <v>0</v>
      </c>
      <c r="G97" s="307">
        <f>+'PMO Worksheet'!P79</f>
        <v>0</v>
      </c>
      <c r="H97" s="306" t="e">
        <f t="shared" si="20"/>
        <v>#REF!</v>
      </c>
      <c r="I97" s="307" t="e">
        <f t="shared" si="21"/>
        <v>#REF!</v>
      </c>
      <c r="Q97" s="381"/>
    </row>
    <row r="98" spans="1:18" x14ac:dyDescent="0.2">
      <c r="A98" s="376"/>
      <c r="B98" s="1"/>
      <c r="C98" s="87">
        <f>+'PMO Worksheet'!V95</f>
        <v>0</v>
      </c>
      <c r="D98" s="306" t="e">
        <f>+'PMO Worksheet'!#REF!</f>
        <v>#REF!</v>
      </c>
      <c r="E98" s="307" t="e">
        <f>+'PMO Worksheet'!#REF!</f>
        <v>#REF!</v>
      </c>
      <c r="F98" s="306">
        <f>+'PMO Worksheet'!O80</f>
        <v>0</v>
      </c>
      <c r="G98" s="307">
        <f>+'PMO Worksheet'!P80</f>
        <v>0</v>
      </c>
      <c r="H98" s="306" t="e">
        <f t="shared" si="20"/>
        <v>#REF!</v>
      </c>
      <c r="I98" s="307" t="e">
        <f t="shared" si="21"/>
        <v>#REF!</v>
      </c>
      <c r="Q98" s="381"/>
    </row>
    <row r="99" spans="1:18" ht="13.5" thickBot="1" x14ac:dyDescent="0.25">
      <c r="A99" s="376"/>
      <c r="B99" s="1"/>
      <c r="C99" s="243">
        <f>+'PMO Worksheet'!V96</f>
        <v>0</v>
      </c>
      <c r="D99" s="311" t="e">
        <f>+'PMO Worksheet'!#REF!</f>
        <v>#REF!</v>
      </c>
      <c r="E99" s="312" t="e">
        <f>+'PMO Worksheet'!#REF!</f>
        <v>#REF!</v>
      </c>
      <c r="F99" s="311">
        <f>+'PMO Worksheet'!O81</f>
        <v>0</v>
      </c>
      <c r="G99" s="312">
        <f>+'PMO Worksheet'!P81</f>
        <v>0</v>
      </c>
      <c r="H99" s="311" t="e">
        <f t="shared" si="20"/>
        <v>#REF!</v>
      </c>
      <c r="I99" s="312" t="e">
        <f t="shared" si="21"/>
        <v>#REF!</v>
      </c>
      <c r="Q99" s="381"/>
    </row>
    <row r="100" spans="1:18" ht="14.25" thickTop="1" thickBot="1" x14ac:dyDescent="0.25">
      <c r="A100" s="376"/>
      <c r="B100" s="1"/>
      <c r="C100" s="244" t="s">
        <v>64</v>
      </c>
      <c r="D100" s="313" t="e">
        <f t="shared" ref="D100:I100" si="22">SUM(D91:D99)</f>
        <v>#REF!</v>
      </c>
      <c r="E100" s="314" t="e">
        <f t="shared" si="22"/>
        <v>#REF!</v>
      </c>
      <c r="F100" s="313">
        <f t="shared" si="22"/>
        <v>47.25</v>
      </c>
      <c r="G100" s="314">
        <f t="shared" si="22"/>
        <v>23</v>
      </c>
      <c r="H100" s="313" t="e">
        <f t="shared" si="22"/>
        <v>#REF!</v>
      </c>
      <c r="I100" s="314" t="e">
        <f t="shared" si="22"/>
        <v>#REF!</v>
      </c>
      <c r="Q100" s="381"/>
    </row>
    <row r="101" spans="1:18" ht="13.5" thickTop="1" x14ac:dyDescent="0.2">
      <c r="A101" s="376"/>
      <c r="B101" s="1"/>
      <c r="C101" s="58"/>
      <c r="D101" s="58"/>
      <c r="E101" s="57"/>
      <c r="F101" s="46"/>
      <c r="G101" s="46"/>
      <c r="Q101" s="381"/>
    </row>
    <row r="102" spans="1:18" x14ac:dyDescent="0.2">
      <c r="A102" s="376"/>
      <c r="B102" s="1"/>
      <c r="C102" s="58"/>
      <c r="D102" s="58"/>
      <c r="E102" s="57"/>
      <c r="F102" s="46"/>
      <c r="G102" s="46"/>
      <c r="Q102" s="381"/>
    </row>
    <row r="103" spans="1:18" ht="13.5" thickBot="1" x14ac:dyDescent="0.25">
      <c r="A103" s="376"/>
      <c r="B103" s="1"/>
      <c r="C103" s="58"/>
      <c r="D103" s="58"/>
      <c r="E103" s="57"/>
      <c r="F103" s="46"/>
      <c r="G103" s="46"/>
      <c r="Q103" s="381"/>
    </row>
    <row r="104" spans="1:18" ht="13.5" thickTop="1" x14ac:dyDescent="0.2">
      <c r="A104" s="375"/>
      <c r="B104" s="377"/>
      <c r="C104" s="378"/>
      <c r="D104" s="378"/>
      <c r="E104" s="379"/>
      <c r="F104" s="380"/>
      <c r="G104" s="380"/>
      <c r="H104" s="380"/>
      <c r="I104" s="380"/>
      <c r="J104" s="380"/>
      <c r="K104" s="380"/>
      <c r="L104" s="380"/>
      <c r="M104" s="380"/>
      <c r="N104" s="380"/>
      <c r="O104" s="380"/>
      <c r="P104" s="380"/>
      <c r="Q104" s="374"/>
      <c r="R104" s="328"/>
    </row>
    <row r="105" spans="1:18" x14ac:dyDescent="0.2">
      <c r="A105" s="331"/>
      <c r="B105" s="331"/>
      <c r="C105" s="332"/>
      <c r="D105" s="332"/>
      <c r="E105" s="333"/>
      <c r="F105" s="329"/>
      <c r="G105" s="329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</row>
    <row r="106" spans="1:18" x14ac:dyDescent="0.2">
      <c r="A106" s="331"/>
      <c r="B106" s="331"/>
      <c r="C106" s="332"/>
      <c r="D106" s="332"/>
      <c r="E106" s="333"/>
      <c r="F106" s="329"/>
      <c r="G106" s="329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</row>
    <row r="107" spans="1:18" x14ac:dyDescent="0.2">
      <c r="A107" s="331"/>
      <c r="B107" s="331"/>
      <c r="C107" s="332"/>
      <c r="D107" s="332"/>
      <c r="E107" s="333"/>
      <c r="F107" s="329"/>
      <c r="G107" s="329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</row>
    <row r="108" spans="1:18" x14ac:dyDescent="0.2">
      <c r="A108" s="331"/>
      <c r="B108" s="331"/>
      <c r="C108" s="332"/>
      <c r="D108" s="332"/>
      <c r="E108" s="333"/>
      <c r="F108" s="329"/>
      <c r="G108" s="329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</row>
    <row r="109" spans="1:18" x14ac:dyDescent="0.2">
      <c r="A109" s="331"/>
      <c r="B109" s="331"/>
      <c r="C109" s="332"/>
      <c r="D109" s="332"/>
      <c r="E109" s="333"/>
      <c r="F109" s="329"/>
      <c r="G109" s="329"/>
      <c r="H109" s="328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</row>
    <row r="110" spans="1:18" x14ac:dyDescent="0.2">
      <c r="A110" s="331"/>
      <c r="B110" s="331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</row>
    <row r="111" spans="1:18" x14ac:dyDescent="0.2">
      <c r="A111" s="331"/>
      <c r="B111" s="331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</row>
    <row r="112" spans="1:18" x14ac:dyDescent="0.2">
      <c r="A112" s="331"/>
      <c r="B112" s="331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</row>
    <row r="113" spans="1:18" x14ac:dyDescent="0.2">
      <c r="A113" s="331"/>
      <c r="B113" s="331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</row>
    <row r="114" spans="1:18" x14ac:dyDescent="0.2">
      <c r="A114" s="331"/>
      <c r="B114" s="1"/>
    </row>
    <row r="115" spans="1:18" x14ac:dyDescent="0.2">
      <c r="A115" s="328"/>
    </row>
    <row r="116" spans="1:18" x14ac:dyDescent="0.2">
      <c r="A116" s="328"/>
    </row>
    <row r="117" spans="1:18" x14ac:dyDescent="0.2">
      <c r="A117" s="328"/>
    </row>
    <row r="118" spans="1:18" x14ac:dyDescent="0.2">
      <c r="A118" s="328"/>
    </row>
    <row r="119" spans="1:18" x14ac:dyDescent="0.2">
      <c r="A119" s="328"/>
    </row>
    <row r="120" spans="1:18" x14ac:dyDescent="0.2">
      <c r="A120" s="328"/>
    </row>
    <row r="121" spans="1:18" x14ac:dyDescent="0.2">
      <c r="A121" s="328"/>
    </row>
    <row r="122" spans="1:18" x14ac:dyDescent="0.2">
      <c r="A122" s="328"/>
    </row>
    <row r="123" spans="1:18" x14ac:dyDescent="0.2">
      <c r="A123" s="328"/>
    </row>
    <row r="124" spans="1:18" x14ac:dyDescent="0.2">
      <c r="A124" s="328"/>
    </row>
    <row r="125" spans="1:18" x14ac:dyDescent="0.2">
      <c r="A125" s="328"/>
    </row>
    <row r="126" spans="1:18" x14ac:dyDescent="0.2">
      <c r="A126" s="328"/>
    </row>
    <row r="127" spans="1:18" x14ac:dyDescent="0.2">
      <c r="A127" s="328"/>
    </row>
    <row r="128" spans="1:18" x14ac:dyDescent="0.2">
      <c r="A128" s="328"/>
    </row>
    <row r="129" spans="1:1" x14ac:dyDescent="0.2">
      <c r="A129" s="328"/>
    </row>
    <row r="130" spans="1:1" x14ac:dyDescent="0.2">
      <c r="A130" s="328"/>
    </row>
    <row r="131" spans="1:1" x14ac:dyDescent="0.2">
      <c r="A131" s="328"/>
    </row>
    <row r="132" spans="1:1" x14ac:dyDescent="0.2">
      <c r="A132" s="328"/>
    </row>
    <row r="133" spans="1:1" x14ac:dyDescent="0.2">
      <c r="A133" s="328"/>
    </row>
    <row r="134" spans="1:1" x14ac:dyDescent="0.2">
      <c r="A134" s="328"/>
    </row>
    <row r="135" spans="1:1" x14ac:dyDescent="0.2">
      <c r="A135" s="328"/>
    </row>
    <row r="136" spans="1:1" x14ac:dyDescent="0.2">
      <c r="A136" s="328"/>
    </row>
    <row r="137" spans="1:1" x14ac:dyDescent="0.2">
      <c r="A137" s="328"/>
    </row>
    <row r="138" spans="1:1" x14ac:dyDescent="0.2">
      <c r="A138" s="328"/>
    </row>
    <row r="139" spans="1:1" x14ac:dyDescent="0.2">
      <c r="A139" s="328"/>
    </row>
    <row r="140" spans="1:1" x14ac:dyDescent="0.2">
      <c r="A140" s="328"/>
    </row>
  </sheetData>
  <mergeCells count="30">
    <mergeCell ref="L72:O72"/>
    <mergeCell ref="G72:J72"/>
    <mergeCell ref="C89:I89"/>
    <mergeCell ref="C72:D72"/>
    <mergeCell ref="C34:D34"/>
    <mergeCell ref="C66:D66"/>
    <mergeCell ref="C67:D67"/>
    <mergeCell ref="C68:D68"/>
    <mergeCell ref="C61:D61"/>
    <mergeCell ref="C62:D62"/>
    <mergeCell ref="C63:D63"/>
    <mergeCell ref="C65:D65"/>
    <mergeCell ref="C41:D41"/>
    <mergeCell ref="C43:D43"/>
    <mergeCell ref="C60:D60"/>
    <mergeCell ref="C58:D58"/>
    <mergeCell ref="C3:E3"/>
    <mergeCell ref="C55:D55"/>
    <mergeCell ref="C56:D56"/>
    <mergeCell ref="C57:D57"/>
    <mergeCell ref="C46:D46"/>
    <mergeCell ref="C38:D38"/>
    <mergeCell ref="C44:D44"/>
    <mergeCell ref="C45:D45"/>
    <mergeCell ref="C39:D39"/>
    <mergeCell ref="C40:D40"/>
    <mergeCell ref="C48:D48"/>
    <mergeCell ref="C49:D49"/>
    <mergeCell ref="C50:D50"/>
    <mergeCell ref="C51:D51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Cost Data</vt:lpstr>
      <vt:lpstr>PM Worksheet</vt:lpstr>
      <vt:lpstr>Functional Failures</vt:lpstr>
      <vt:lpstr>Functional Failures Chart</vt:lpstr>
      <vt:lpstr>Equipment Failures C&amp;E</vt:lpstr>
      <vt:lpstr>Equipment Failure C&amp;E Chart</vt:lpstr>
      <vt:lpstr>PMO Worksheet</vt:lpstr>
      <vt:lpstr>Risk Exposure</vt:lpstr>
      <vt:lpstr>Pie Chart Data</vt:lpstr>
      <vt:lpstr>Task Type Pie Chart 2</vt:lpstr>
      <vt:lpstr>Craft Chart</vt:lpstr>
      <vt:lpstr>PM Freq Chart</vt:lpstr>
      <vt:lpstr>Bearings</vt:lpstr>
      <vt:lpstr>'Functional Failures'!Print_Area</vt:lpstr>
      <vt:lpstr>'PMO Worksheet'!Print_Area</vt:lpstr>
      <vt:lpstr>'PMO Worksheet'!Print_Titles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Uitto</dc:creator>
  <cp:lastModifiedBy>Uitto, Dale (DE)</cp:lastModifiedBy>
  <cp:lastPrinted>2013-09-16T14:18:07Z</cp:lastPrinted>
  <dcterms:created xsi:type="dcterms:W3CDTF">2007-01-25T23:55:42Z</dcterms:created>
  <dcterms:modified xsi:type="dcterms:W3CDTF">2020-09-29T19:16:57Z</dcterms:modified>
</cp:coreProperties>
</file>